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v1bvyumsqh02d2hwuje5xik5uk" sheetId="2" r:id="rId2"/>
    <sheet name="Лист2" sheetId="3" r:id="rId3"/>
    <sheet name="Лист3" sheetId="4" r:id="rId4"/>
  </sheets>
  <definedNames>
    <definedName name="_xlnm.Print_Titles" localSheetId="0">'Лист1'!$5:$5</definedName>
    <definedName name="_xlnm.Print_Area" localSheetId="0">'Лист1'!$A$1:$O$123</definedName>
  </definedNames>
  <calcPr fullCalcOnLoad="1"/>
</workbook>
</file>

<file path=xl/sharedStrings.xml><?xml version="1.0" encoding="utf-8"?>
<sst xmlns="http://schemas.openxmlformats.org/spreadsheetml/2006/main" count="1541" uniqueCount="502">
  <si>
    <t>Наименование дохода</t>
  </si>
  <si>
    <t>АДМ Код</t>
  </si>
  <si>
    <t>БКД Код</t>
  </si>
  <si>
    <t>ПГ Код</t>
  </si>
  <si>
    <t>ПГ Описание</t>
  </si>
  <si>
    <t>ЭКД Код</t>
  </si>
  <si>
    <t>ДОХОДЫ</t>
  </si>
  <si>
    <t>000</t>
  </si>
  <si>
    <t>1000000000</t>
  </si>
  <si>
    <t>0000</t>
  </si>
  <si>
    <t>Все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</si>
  <si>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</si>
  <si>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</si>
  <si>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</si>
  <si>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</si>
  <si>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</si>
  <si>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182</t>
  </si>
  <si>
    <t>НАЛОГИ НА СОВОКУПНЫЙ ДОХОД</t>
  </si>
  <si>
    <t>1050000000</t>
  </si>
  <si>
    <t>Налог, взимаемый в связи с применением упрощенной системы налогообложения</t>
  </si>
  <si>
    <t>1050100000</t>
  </si>
  <si>
    <t>Единый налог на вмененный доход для отдельных видов деятельности</t>
  </si>
  <si>
    <t>1050200002</t>
  </si>
  <si>
    <t>Единый сельскохозяйственный налог</t>
  </si>
  <si>
    <t>1050300001</t>
  </si>
  <si>
    <t>НАЛОГИ НА ИМУЩЕСТВО</t>
  </si>
  <si>
    <t>1060000000</t>
  </si>
  <si>
    <t>Налог на имущество организаций</t>
  </si>
  <si>
    <t>1060200002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</si>
  <si>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</si>
  <si>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</si>
  <si>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</si>
  <si>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</si>
  <si>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814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</si>
  <si>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</si>
  <si>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</si>
  <si>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</si>
  <si>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</si>
  <si>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</si>
  <si>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936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</si>
  <si>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</si>
  <si>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1110503000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</si>
  <si>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</si>
  <si>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</si>
  <si>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</si>
  <si>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</si>
  <si>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498</t>
  </si>
  <si>
    <t>ДОХОДЫ ОТ ОКАЗАНИЯ ПЛАТНЫХ УСЛУГ И КОМПЕНСАЦИИ ЗАТРАТ ГОСУДАРСТВА</t>
  </si>
  <si>
    <t>1130000000</t>
  </si>
  <si>
    <t>Прочие доходы от оказания платных услуг и компенсации затрат государства</t>
  </si>
  <si>
    <t>1130300000</t>
  </si>
  <si>
    <t>130</t>
  </si>
  <si>
    <t>901</t>
  </si>
  <si>
    <t>905</t>
  </si>
  <si>
    <t>937</t>
  </si>
  <si>
    <t>ДОХОДЫ ОТ ПРОДАЖИ МАТЕРИАЛЬНЫХ И НЕМАТЕРИАЛЬНЫХ АКТИВОВ</t>
  </si>
  <si>
    <t>1140000000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</si>
  <si>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</t>
  </si>
  <si>
    <t>1140600000</t>
  </si>
  <si>
    <t>420</t>
  </si>
  <si>
    <t>ШТРАФЫ, САНКЦИИ, ВОЗМЕЩЕНИЕ УЩЕРБА</t>
  </si>
  <si>
    <t>1160000000</t>
  </si>
  <si>
    <t>Денежные взыскания (штрафы) за нарушение законодательства о налогах и сборах</t>
  </si>
  <si>
    <t>1160300000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</si>
  <si>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</si>
  <si>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</si>
  <si>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1162500001</t>
  </si>
  <si>
    <t>810</t>
  </si>
  <si>
    <t>Денежные взыскания (штрафы) за административные правонарушения в области дорожного движения</t>
  </si>
  <si>
    <t>1163000001</t>
  </si>
  <si>
    <t>Прочие поступления от денежных взысканий (штрафов) и иных сумм в возмещение ущерба</t>
  </si>
  <si>
    <t>1169000000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</si>
  <si>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</si>
  <si>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</si>
  <si>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</si>
  <si>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</si>
  <si>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субъектов Российской Федерации и муниципальных образований</t>
  </si>
  <si>
    <t>2020100000</t>
  </si>
  <si>
    <t>150</t>
  </si>
  <si>
    <t>Дотации на выравнивание бюджетной обеспеченности</t>
  </si>
  <si>
    <t>2020100100</t>
  </si>
  <si>
    <t>912</t>
  </si>
  <si>
    <t>151</t>
  </si>
  <si>
    <t>Дотации бюджетам муниципальных районов на выравнивание  бюджетной обеспеченности</t>
  </si>
  <si>
    <t>2020100105</t>
  </si>
  <si>
    <t>Субсидии бюджетам субъектов Российской Федерации и муниципальных образований (межбюджетные субсидии)</t>
  </si>
  <si>
    <t>2020200000</t>
  </si>
  <si>
    <t>Прочие субсидии</t>
  </si>
  <si>
    <t>2020299900</t>
  </si>
  <si>
    <t>Прочие субсидии бюджетам муниципальных районов</t>
  </si>
  <si>
    <t>2020299905</t>
  </si>
  <si>
    <t>Субвенции бюджетам субъектов Российской Федерации и муниципальных образований</t>
  </si>
  <si>
    <t>2020300000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</si>
  <si>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</si>
  <si>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</si>
  <si>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</si>
  <si>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</t>
  </si>
  <si>
    <t>Субвенции бюджетам муниципальных образований на ежемесячное денежное вознаграждение за классное руководство</t>
  </si>
  <si>
    <t>2020302100</t>
  </si>
  <si>
    <t>Субвенции бюджетам муниципальных районов на  ежемесячное денежное вознаграждение за классное руководство</t>
  </si>
  <si>
    <t>2020302105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</si>
  <si>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</si>
  <si>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</si>
  <si>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</si>
  <si>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</t>
  </si>
  <si>
    <t>Субвенции местным бюджетам на выполнение передаваемых полномочий субъектов Российской Федерации</t>
  </si>
  <si>
    <t>2020302400</t>
  </si>
  <si>
    <t>922</t>
  </si>
  <si>
    <t>Субвенции бюджетам муниципальных районов на выполнение передаваемых полномочий субъектов Российской Федерации</t>
  </si>
  <si>
    <t>2020302405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</si>
  <si>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</si>
  <si>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</si>
  <si>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</si>
  <si>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</si>
  <si>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</si>
  <si>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2020302700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</si>
  <si>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</si>
  <si>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2020302705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</si>
  <si>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</si>
  <si>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</si>
  <si>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</si>
  <si>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</si>
  <si>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</si>
  <si>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2020304100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</si>
  <si>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</si>
  <si>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2020304105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</si>
  <si>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</si>
  <si>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2020304500</t>
  </si>
  <si>
    <t>Субвенции 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</si>
  <si>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2020304505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</si>
  <si>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</si>
  <si>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2020304600</t>
  </si>
  <si>
    <t>Иные межбюджетные трансферты</t>
  </si>
  <si>
    <t>2020400000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</si>
  <si>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</si>
  <si>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2020401205</t>
  </si>
  <si>
    <t>{84CD14A2-0A58-4D9D-B626-5D21EF92F809}</t>
  </si>
  <si>
    <t>1539=-1,1594=-1,1537=-1,1538=-1</t>
  </si>
  <si>
    <t>[RowID]</t>
  </si>
  <si>
    <t>3921</t>
  </si>
  <si>
    <t>CalcsheetClient.Data</t>
  </si>
  <si>
    <t>Лист1</t>
  </si>
  <si>
    <t>CLS_F_FullBusinessCode_162</t>
  </si>
  <si>
    <t>CLS_F_FullBusinessCode_152</t>
  </si>
  <si>
    <t>CLS_F_Description_152</t>
  </si>
  <si>
    <t>CLS_F_FullBusinessCode_160</t>
  </si>
  <si>
    <t>CLS_F_Description_160</t>
  </si>
  <si>
    <t>CLS_F_FullBusinessCode_161</t>
  </si>
  <si>
    <t>{4B763297-362C-4D70-9B9F-871E8289CC7E}</t>
  </si>
  <si>
    <t>{930459A9-5CBD-4FA2-8F57-9EFCFB0C8647}</t>
  </si>
  <si>
    <t>RGD_1_МО_201000_03</t>
  </si>
  <si>
    <t>RGD_2_МО_201000_031</t>
  </si>
  <si>
    <t>RGD_3_32_201000_032</t>
  </si>
  <si>
    <t>RGD_3_358_201000_032</t>
  </si>
  <si>
    <t>RGD_3_359_201000_032</t>
  </si>
  <si>
    <t>RGD_3_360_201000_032</t>
  </si>
  <si>
    <t>RGD_3_361_201000_032</t>
  </si>
  <si>
    <t>RGD_3_362_201000_032</t>
  </si>
  <si>
    <t>RGD_3_363_201000_032</t>
  </si>
  <si>
    <t>EXPR_30</t>
  </si>
  <si>
    <t>EXPR_32</t>
  </si>
  <si>
    <t>RG_14_1</t>
  </si>
  <si>
    <t>RG_18_1</t>
  </si>
  <si>
    <t>RG_22_1</t>
  </si>
  <si>
    <t>RG_22_3</t>
  </si>
  <si>
    <t>RG_22_4</t>
  </si>
  <si>
    <t>RG_22_5</t>
  </si>
  <si>
    <t>RG_22_6</t>
  </si>
  <si>
    <t>RG_22_7</t>
  </si>
  <si>
    <t>RG_22_8</t>
  </si>
  <si>
    <t>[Bookmark]</t>
  </si>
  <si>
    <t>CLS_S_162</t>
  </si>
  <si>
    <t>CLS_S_152</t>
  </si>
  <si>
    <t>CLS_S_160</t>
  </si>
  <si>
    <t>CLS_S_161</t>
  </si>
  <si>
    <t/>
  </si>
  <si>
    <t>11</t>
  </si>
  <si>
    <t>1</t>
  </si>
  <si>
    <t>1101</t>
  </si>
  <si>
    <t>110102</t>
  </si>
  <si>
    <t>11010201</t>
  </si>
  <si>
    <t>11010203</t>
  </si>
  <si>
    <t>1105</t>
  </si>
  <si>
    <t>110501</t>
  </si>
  <si>
    <t>11050101</t>
  </si>
  <si>
    <t>11050102</t>
  </si>
  <si>
    <t>110502</t>
  </si>
  <si>
    <t>110503</t>
  </si>
  <si>
    <t>1106</t>
  </si>
  <si>
    <t>110601</t>
  </si>
  <si>
    <t>11060104</t>
  </si>
  <si>
    <t>110602</t>
  </si>
  <si>
    <t>11060201</t>
  </si>
  <si>
    <t>110605</t>
  </si>
  <si>
    <t>11060501</t>
  </si>
  <si>
    <t>11060502</t>
  </si>
  <si>
    <t>110609</t>
  </si>
  <si>
    <t>11060901</t>
  </si>
  <si>
    <t>11060902</t>
  </si>
  <si>
    <t>1108</t>
  </si>
  <si>
    <t>110805</t>
  </si>
  <si>
    <t>11080501</t>
  </si>
  <si>
    <t>110808</t>
  </si>
  <si>
    <t>11080802</t>
  </si>
  <si>
    <t>11080D</t>
  </si>
  <si>
    <t>11080D0E</t>
  </si>
  <si>
    <t>110B</t>
  </si>
  <si>
    <t>110B05</t>
  </si>
  <si>
    <t>12</t>
  </si>
  <si>
    <t>110B0501</t>
  </si>
  <si>
    <t>110B0503</t>
  </si>
  <si>
    <t>110B09</t>
  </si>
  <si>
    <t>110B0903</t>
  </si>
  <si>
    <t>110B0904</t>
  </si>
  <si>
    <t>110C</t>
  </si>
  <si>
    <t>110C01</t>
  </si>
  <si>
    <t>110D</t>
  </si>
  <si>
    <t>110D03</t>
  </si>
  <si>
    <t>13</t>
  </si>
  <si>
    <t>110D0305</t>
  </si>
  <si>
    <t>110D0306</t>
  </si>
  <si>
    <t>110E</t>
  </si>
  <si>
    <t>110E09</t>
  </si>
  <si>
    <t>22</t>
  </si>
  <si>
    <t>110E0901</t>
  </si>
  <si>
    <t>110G</t>
  </si>
  <si>
    <t>110G03</t>
  </si>
  <si>
    <t>14</t>
  </si>
  <si>
    <t>110G0303</t>
  </si>
  <si>
    <t>110G0P</t>
  </si>
  <si>
    <t>110G0P05</t>
  </si>
  <si>
    <t>110G0P06</t>
  </si>
  <si>
    <t>110G1C</t>
  </si>
  <si>
    <t>110G1H</t>
  </si>
  <si>
    <t>110G1H05</t>
  </si>
  <si>
    <t>110G1H06</t>
  </si>
  <si>
    <t>110H</t>
  </si>
  <si>
    <t>110H05</t>
  </si>
  <si>
    <t>18</t>
  </si>
  <si>
    <t>110H0506</t>
  </si>
  <si>
    <t>1202</t>
  </si>
  <si>
    <t>120201</t>
  </si>
  <si>
    <t>15</t>
  </si>
  <si>
    <t>12020101</t>
  </si>
  <si>
    <t>120202</t>
  </si>
  <si>
    <t>12020217</t>
  </si>
  <si>
    <t>1202021C</t>
  </si>
  <si>
    <t>120203</t>
  </si>
  <si>
    <t>1202030J</t>
  </si>
  <si>
    <t>1202030P</t>
  </si>
  <si>
    <t>1202030U</t>
  </si>
  <si>
    <t>1202030V</t>
  </si>
  <si>
    <t>1202030W</t>
  </si>
  <si>
    <t>1202030Y</t>
  </si>
  <si>
    <t>1202030Z</t>
  </si>
  <si>
    <t>12020311</t>
  </si>
  <si>
    <t>1202031B</t>
  </si>
  <si>
    <t>1202031F</t>
  </si>
  <si>
    <t>1202031G</t>
  </si>
  <si>
    <t>120204</t>
  </si>
  <si>
    <t>1202040D</t>
  </si>
  <si>
    <t>110102031</t>
  </si>
  <si>
    <t>110102032</t>
  </si>
  <si>
    <t>110609014</t>
  </si>
  <si>
    <t>110609024</t>
  </si>
  <si>
    <t>84N</t>
  </si>
  <si>
    <t>1202021C4</t>
  </si>
  <si>
    <t>1202030J3</t>
  </si>
  <si>
    <t>1202030W3</t>
  </si>
  <si>
    <t>84S</t>
  </si>
  <si>
    <t>84W</t>
  </si>
  <si>
    <t>120201014</t>
  </si>
  <si>
    <t>1202030P4</t>
  </si>
  <si>
    <t>1202040D4</t>
  </si>
  <si>
    <t>84Z</t>
  </si>
  <si>
    <t>110B05014</t>
  </si>
  <si>
    <t>110B05035</t>
  </si>
  <si>
    <t>110B05036</t>
  </si>
  <si>
    <t>110B09046</t>
  </si>
  <si>
    <t>110E09014</t>
  </si>
  <si>
    <t>1202030V3</t>
  </si>
  <si>
    <t>1202030Y3</t>
  </si>
  <si>
    <t>85T</t>
  </si>
  <si>
    <t>869</t>
  </si>
  <si>
    <t>86A</t>
  </si>
  <si>
    <t>1202030U3</t>
  </si>
  <si>
    <t>86N</t>
  </si>
  <si>
    <t>1202031B3</t>
  </si>
  <si>
    <t>1202031F3</t>
  </si>
  <si>
    <t>1202031G3</t>
  </si>
  <si>
    <t>870</t>
  </si>
  <si>
    <t>120202174</t>
  </si>
  <si>
    <t>1202030Z3</t>
  </si>
  <si>
    <t>120203113</t>
  </si>
  <si>
    <t>887</t>
  </si>
  <si>
    <t>110B09036</t>
  </si>
  <si>
    <t>888</t>
  </si>
  <si>
    <t>889</t>
  </si>
  <si>
    <t>88A</t>
  </si>
  <si>
    <t>88B</t>
  </si>
  <si>
    <t>88H</t>
  </si>
  <si>
    <t>88P</t>
  </si>
  <si>
    <t>Прочие межбюджетные трансферты, передаваемые бюджетам муниципальных районов</t>
  </si>
  <si>
    <t>ВСЕГО ДОХОДОВ</t>
  </si>
  <si>
    <t>2 02 01003 00 0000 151</t>
  </si>
  <si>
    <t>2 02 01003 05 0000 151</t>
  </si>
  <si>
    <t xml:space="preserve"> 2 02 02000 00 0000 151</t>
  </si>
  <si>
    <t xml:space="preserve"> 2 02 03000 00 0000 151</t>
  </si>
  <si>
    <t>2 02 03007 05 0000 151</t>
  </si>
  <si>
    <t>2 02 03015 00 0000 151</t>
  </si>
  <si>
    <t>2 02 03015 05 0000 151</t>
  </si>
  <si>
    <t>2 02 03021 00 0000 151</t>
  </si>
  <si>
    <t>2 02 03021 05 0000 151</t>
  </si>
  <si>
    <t>2 02 03022 00 0000 151</t>
  </si>
  <si>
    <t>2 02 03022 05 0000 151</t>
  </si>
  <si>
    <t>2 02 03024 00 0000 151</t>
  </si>
  <si>
    <t>2 02 03024 05 0000 151</t>
  </si>
  <si>
    <t>2 02 03027 00 0000 151</t>
  </si>
  <si>
    <t>2 02 03027 05 0000 151</t>
  </si>
  <si>
    <t>2 02 03029 00 0000 151</t>
  </si>
  <si>
    <t>2 02 03029 05 0000 151</t>
  </si>
  <si>
    <t>2 02 04000 00 0000 151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</si>
  <si>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</si>
  <si>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</si>
  <si>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</si>
  <si>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2 02 04999 05 0000 151</t>
  </si>
  <si>
    <t>2 02 04999 00 0000 151</t>
  </si>
  <si>
    <t>Дотации бюджетам муниицпальных районов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</si>
  <si>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</si>
  <si>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2 02 01001 05 0000 151</t>
  </si>
  <si>
    <t>2 02 01001 00 0000 151</t>
  </si>
  <si>
    <t>2 02 01000 00 0000 151</t>
  </si>
  <si>
    <t>2 02 00000 00 0000 000</t>
  </si>
  <si>
    <t>2 00 00000 00 0000 000</t>
  </si>
  <si>
    <t>1 16 90000 00 0000 140</t>
  </si>
  <si>
    <t>1 16 03000 00 0000 140</t>
  </si>
  <si>
    <t>1 16 00000 00 0000 000</t>
  </si>
  <si>
    <t>1 14 00000 00 0000 000</t>
  </si>
  <si>
    <t>1 13 00000 00 0000 000</t>
  </si>
  <si>
    <t>1 12 01000 01 0000 120</t>
  </si>
  <si>
    <t>1 12 00000 00 0000 000</t>
  </si>
  <si>
    <t>1 11 00000 00 0000 000</t>
  </si>
  <si>
    <t>1 08 00000 00 0000 000</t>
  </si>
  <si>
    <t>1 06 00000 00 0000 000</t>
  </si>
  <si>
    <t>1 05 01000 00 0000 110</t>
  </si>
  <si>
    <t>1 05 00000 00 0000 000</t>
  </si>
  <si>
    <t>1 01 02000 01 0000 110</t>
  </si>
  <si>
    <t>1 01 00000 00 0000 000</t>
  </si>
  <si>
    <t>1 00 00000 00 0000 000</t>
  </si>
  <si>
    <t>2 19 00000 00 0000 151</t>
  </si>
  <si>
    <t>2 19 05000 05 0000 151</t>
  </si>
  <si>
    <t>Возврат остатков субсидий, субвенций и иных инжбюджетных трансфертов, имеющих целевое назначение, прошлых лет из бюджетов муниципальных районов</t>
  </si>
  <si>
    <t>Доходы от реализации имущества, находящегося в государственой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</si>
  <si>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</si>
  <si>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1 13 02000 00 0000 130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</si>
  <si>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</si>
  <si>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</si>
  <si>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компенсации затрат государства</t>
  </si>
  <si>
    <t>Прочие дотации</t>
  </si>
  <si>
    <t>Прочие дотации бюджетам муниципальных районов</t>
  </si>
  <si>
    <t>2 02 01999 00 0000 151</t>
  </si>
  <si>
    <t>2 02 01999 05 0000 151</t>
  </si>
  <si>
    <t>2 02 02999 00 0000 151</t>
  </si>
  <si>
    <t>2 02 02999 05 0000 151</t>
  </si>
  <si>
    <t xml:space="preserve">Субвенции бюджетам на составление 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</si>
  <si>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 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</si>
  <si>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</si>
  <si>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</si>
  <si>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</si>
  <si>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</si>
  <si>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</si>
  <si>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</si>
  <si>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</si>
  <si>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муниицальных районов</t>
  </si>
  <si>
    <t>0 00 00000 00 0000 000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</si>
  <si>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</si>
  <si>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</si>
  <si>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патентной системы налогообложения</t>
  </si>
  <si>
    <t>1 08 07000 01 0000 110</t>
  </si>
  <si>
    <t>Государственная пошлина за государственную регитсрацию, а также совершение прочих юридически значимых действий</t>
  </si>
  <si>
    <t>1 11 01000 00 0000 120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</si>
  <si>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</si>
  <si>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</si>
  <si>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</si>
  <si>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</si>
  <si>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</si>
  <si>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имущества государственых и муниципальных унитарных предприятий, в том числе казенных)</t>
  </si>
  <si>
    <t>1 16 25000 00 0000 140</t>
  </si>
  <si>
    <t>1 16 28000 00 0000 140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</si>
  <si>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</si>
  <si>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1 16 30000 00 0000 140</t>
  </si>
  <si>
    <t>1 16 33000 00 0000 140</t>
  </si>
  <si>
    <t>Денежные взыскания (штрафы) за нарушение законодательства Российской Федерации о решении заказов на поставки товаров, выполнение работ услуг</t>
  </si>
  <si>
    <t>1 16 43000 00 0000 140</t>
  </si>
  <si>
    <t>Денежные взыскания (штафы)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</si>
  <si>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2 02 02204 00 0000 151</t>
  </si>
  <si>
    <t>2 02 02204 05 0000 151</t>
  </si>
  <si>
    <t>2 02 03098 00 0000 151</t>
  </si>
  <si>
    <t>Субвенции бюджетам муниципальных образований на возмещение части процентной  ставки по краткосрочным кредитам (займам) на развитие растениеводства, переработки и реализации продукции растениеводства</t>
  </si>
  <si>
    <t>2 02 03098 05 0000 151</t>
  </si>
  <si>
    <t>Субвенции бюджетам муниципальных районов на возмещение части процентной  ставки по краткосрочным кредитам (займам) на развитие растениеводства, переработки и реализации продукции растениеводства</t>
  </si>
  <si>
    <t>2 02 03099 00 0000 151</t>
  </si>
  <si>
    <t>Субвенции бюджетам муниципальных образований на возмещение части процентной  ставки по инвестиционным  кредитам (займам) на развитие растениеводства, переработки и развития инфраструктуры и логистического обеспечения рыков  продукции растениеводства</t>
  </si>
  <si>
    <t>Субвенции бюджетам муниципальных районов на возмещение части процентной  ставки по инвестиционным  кредитам (займам) на развитие растениеводства, переработки и развития инфраструктуры и логистического обеспечения рыков  продукции растениеводства</t>
  </si>
  <si>
    <t>2 02 03099 05 0000 151</t>
  </si>
  <si>
    <t>2 02 03108 00 0000 151</t>
  </si>
  <si>
    <t>Субвенции бюджетам муниципальных образований на возмещение части процентной 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</si>
  <si>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2 02 03108 05 0000 151</t>
  </si>
  <si>
    <t>Субвенции бюджетам муниципальных районов на возмещение части процентной 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</si>
  <si>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2 02 03115 00 0000 151</t>
  </si>
  <si>
    <t>2 02 03115 05 0000 151</t>
  </si>
  <si>
    <t>2 02 04041 05 0000 151</t>
  </si>
  <si>
    <t>Межбюджетные трансферты, передаваемые бюджетам муниципальных районовна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</si>
  <si>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2 02 04041 00 0000 151</t>
  </si>
  <si>
    <t>2 04 00000 00 0000 000</t>
  </si>
  <si>
    <t>Безвозмездные поступления от негусардственных организаций в бюджеты муниципальных районов</t>
  </si>
  <si>
    <t>2 04 00000 05 0000 000</t>
  </si>
  <si>
    <t>2 18 00000 00 0000 000</t>
  </si>
  <si>
    <t>Доходы бюджетов бюджетной системы Российской Федерации от возврата бюджетами бюджетной системы Росийской Федерации остатков сусидий, субвенций и иных межбюджетных трансфертов, имеющих целевое назначение, прошлых лет</t>
  </si>
  <si>
    <t>Доходы бюджетов муниципальных районов  от возврата бюджетами бюджетной системы Росийской Федерации остатков сусидий, субвенций и иных межбюджетных трансфертов, имеющих целевое назначение, прошлых лет</t>
  </si>
  <si>
    <t>2 18 00000 05 0000 000</t>
  </si>
  <si>
    <t>Безвозмездные поступления от негосударственных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</si>
  <si>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</si>
  <si>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</si>
  <si>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производимых на территории Российской Федерации</t>
  </si>
  <si>
    <t>1 03 02000 00 0000 110</t>
  </si>
  <si>
    <t>1 05 02000 00 0000 110</t>
  </si>
  <si>
    <t>1 05 03000 00 0000 110</t>
  </si>
  <si>
    <t>1 05 04000 00 0000 110</t>
  </si>
  <si>
    <t>1 06 02000 00 0000 110</t>
  </si>
  <si>
    <t>1 08 03000 00 0000 110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</si>
  <si>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 Федерации, субъектов Российской Федерации или муниципальным образованиям</t>
  </si>
  <si>
    <t>1 14 02000 00 0000 410</t>
  </si>
  <si>
    <t>1 14 06000 00 0000 430</t>
  </si>
  <si>
    <t>1 16 35000 00 0000 140</t>
  </si>
  <si>
    <t>Суммы по искам о возмещении вреда, причиненного окружающей среде</t>
  </si>
  <si>
    <t>2 02 02051 00 0000 151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</si>
  <si>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</si>
  <si>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</si>
  <si>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2 02 02051 05 0000 151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</si>
  <si>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</si>
  <si>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2 02 02088 00 0000 151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</si>
  <si>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</si>
  <si>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</si>
  <si>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</si>
  <si>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</si>
  <si>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</si>
  <si>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</si>
  <si>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</si>
  <si>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</si>
  <si>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</si>
  <si>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2 02 02089 05 0002 151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</si>
  <si>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</si>
  <si>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</si>
  <si>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</si>
  <si>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многоквратирных домов населенных пунктов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</si>
  <si>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</si>
  <si>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многоквратирных домов населенных пунктов</t>
  </si>
  <si>
    <t>Субвенции бюджетам муниципальных образований на содержаниеобеспечение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</si>
  <si>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</si>
  <si>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 </t>
  </si>
  <si>
    <t xml:space="preserve">Субвенции бюджетам муниципальных образований на возмещение части процентной  ставки по долгосрочным, среднесрочным и краткосрочным кредитам, взятым малыми формами хозяйствования </t>
  </si>
  <si>
    <t xml:space="preserve">Субвенции бюджетам муниципальных районов на возмещение части процентной  ставки по долгосрочным, среднесрочным и краткосрочным кредитам, взятым малыми формами хозяйствования </t>
  </si>
  <si>
    <t>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</si>
  <si>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</si>
  <si>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</si>
  <si>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</si>
  <si>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</si>
  <si>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>2 02 03999 00 0000 151</t>
  </si>
  <si>
    <t>Прочие субвенции бюджетам муниципальных районов</t>
  </si>
  <si>
    <t>2 02 03999 05 0000 151</t>
  </si>
  <si>
    <t xml:space="preserve"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</si>
  <si>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 xml:space="preserve"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</si>
  <si>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2 02 04070 00 0000 151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</si>
  <si>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</si>
  <si>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</si>
  <si>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</si>
  <si>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 xml:space="preserve">Прочие межбюджетные трансферты, передаваемые бюджетам </t>
  </si>
  <si>
    <t>СВЕДЕНИЯ</t>
  </si>
  <si>
    <t>о доходах бюджета Тужинского муниципального района,</t>
  </si>
  <si>
    <t>прогнозируемых на 2016 год, в сравнении с ожидаемым за 2015 год и отчетным за 2014 год</t>
  </si>
  <si>
    <t>Код  классификации доходов бюджета</t>
  </si>
  <si>
    <t xml:space="preserve">Наименование </t>
  </si>
  <si>
    <t>Отчет             за 2014 год</t>
  </si>
  <si>
    <t>Ожидаемое исполнение 2015 года</t>
  </si>
  <si>
    <t>Прогноз на 2016 год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</si>
  <si>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</si>
  <si>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</si>
  <si>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</si>
  <si>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</si>
  <si>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2 02 03002 00 0000 151</t>
  </si>
  <si>
    <t>Субвенции бюджетам на осуществление полномочий по подготовке проведения статистической переписи</t>
  </si>
  <si>
    <t>2 02 03002 05 0000 151</t>
  </si>
  <si>
    <t>Субвенции бюджетам муниципальных районов на осуществление полномочий по подготовке проведения статистической переписи</t>
  </si>
  <si>
    <t>2 02 03107 00 0000 151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</si>
  <si>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</si>
  <si>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2 02 03107 05 0000 151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</si>
  <si>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</si>
  <si>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Отклонение прогноза 2016 года от отчета за 2014 год</t>
  </si>
  <si>
    <t>в сумме</t>
  </si>
  <si>
    <t>в %</t>
  </si>
  <si>
    <t>Отклонение прогноза 2016 года от ожидаемого исполнения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</si>
</sst>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65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65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65" fontId="1" fillId="33" borderId="10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165" fontId="2" fillId="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view="pageBreakPreview" zoomScale="70" zoomScaleNormal="80" zoomScaleSheetLayoutView="70" zoomScalePageLayoutView="0" workbookViewId="0" topLeftCell="A5">
      <pane xSplit="8" ySplit="2" topLeftCell="I110" activePane="bottomRight" state="frozen"/>
      <selection pane="topLeft" activeCell="A5" sqref="A5"/>
      <selection pane="topRight" activeCell="I5" sqref="I5"/>
      <selection pane="bottomLeft" activeCell="A7" sqref="A7"/>
      <selection pane="bottomRight" activeCell="J63" sqref="J63"/>
    </sheetView>
  </sheetViews>
  <sheetFormatPr defaultColWidth="9.00390625" defaultRowHeight="12.75"/>
  <cols>
    <col min="1" max="1" width="28.75390625" style="0" customWidth="1"/>
    <col min="2" max="2" width="10.00390625" style="0" hidden="1" customWidth="1"/>
    <col min="3" max="3" width="0.2421875" style="0" hidden="1" customWidth="1"/>
    <col min="4" max="4" width="9.125" style="0" hidden="1" customWidth="1"/>
    <col min="5" max="5" width="67.625" style="0" customWidth="1"/>
    <col min="6" max="6" width="0.12890625" style="0" hidden="1" customWidth="1"/>
    <col min="7" max="8" width="9.125" style="0" hidden="1" customWidth="1"/>
    <col min="9" max="9" width="14.00390625" style="0" customWidth="1"/>
    <col min="10" max="11" width="14.625" style="0" customWidth="1"/>
    <col min="12" max="12" width="13.75390625" style="0" customWidth="1"/>
    <col min="13" max="13" width="10.125" style="0" customWidth="1"/>
    <col min="14" max="14" width="14.125" style="0" customWidth="1"/>
    <col min="15" max="15" width="10.00390625" style="0" customWidth="1"/>
    <col min="16" max="16" width="13.375" style="0" customWidth="1"/>
  </cols>
  <sheetData>
    <row r="1" spans="1:15" ht="18.75">
      <c r="A1" s="48" t="s">
        <v>478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>
      <c r="A2" s="48" t="s">
        <v>479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>
      <c r="A3" s="48" t="s">
        <v>480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8" ht="15.75" customHeight="1">
      <c r="A4" s="3"/>
      <c r="B4" s="3"/>
      <c r="C4" s="3"/>
      <c r="D4" s="3"/>
      <c r="E4" s="3"/>
      <c r="F4" s="3"/>
      <c r="G4" s="3"/>
      <c r="H4" s="3"/>
    </row>
    <row r="5" spans="1:15" ht="63" customHeight="1">
      <c r="A5" s="51" t="s">
        <v>481</v>
      </c>
      <c r="B5" s="31" t="s">
        <v>0</v>
      </c>
      <c r="C5" s="31" t="s">
        <v>1</v>
      </c>
      <c r="D5" s="31" t="s">
        <v>2</v>
      </c>
      <c r="E5" s="49" t="s">
        <v>482</v>
      </c>
      <c r="F5" s="43" t="s">
        <v>3</v>
      </c>
      <c r="G5" s="43" t="s">
        <v>4</v>
      </c>
      <c r="H5" s="43" t="s">
        <v>5</v>
      </c>
      <c r="I5" s="49" t="s">
        <v>483</v>
      </c>
      <c r="J5" s="49" t="s">
        <v>484</v>
      </c>
      <c r="K5" s="49" t="s">
        <v>485</v>
      </c>
      <c r="L5" s="46" t="s">
        <v>498</v>
      </c>
      <c r="M5" s="47"/>
      <c r="N5" s="46" t="s">
        <v>501</v>
      </c>
      <c r="O5" s="47"/>
    </row>
    <row r="6" spans="1:15" ht="15.75">
      <c r="A6" s="52"/>
      <c r="B6" s="31"/>
      <c r="C6" s="31"/>
      <c r="D6" s="31"/>
      <c r="E6" s="50"/>
      <c r="F6" s="43"/>
      <c r="G6" s="43"/>
      <c r="H6" s="43"/>
      <c r="I6" s="50"/>
      <c r="J6" s="50"/>
      <c r="K6" s="50"/>
      <c r="L6" s="44" t="s">
        <v>499</v>
      </c>
      <c r="M6" s="44" t="s">
        <v>500</v>
      </c>
      <c r="N6" s="44" t="s">
        <v>499</v>
      </c>
      <c r="O6" s="44" t="s">
        <v>500</v>
      </c>
    </row>
    <row r="7" spans="1:15" ht="18.75">
      <c r="A7" s="18" t="s">
        <v>348</v>
      </c>
      <c r="B7" s="18" t="s">
        <v>6</v>
      </c>
      <c r="C7" s="18" t="s">
        <v>7</v>
      </c>
      <c r="D7" s="18" t="s">
        <v>8</v>
      </c>
      <c r="E7" s="17" t="s">
        <v>375</v>
      </c>
      <c r="F7" s="18" t="s">
        <v>9</v>
      </c>
      <c r="G7" s="18" t="s">
        <v>10</v>
      </c>
      <c r="H7" s="18" t="s">
        <v>7</v>
      </c>
      <c r="I7" s="20">
        <f>I8+I12+I17+I19+I22+I27+I29+I32+I35+I10</f>
        <v>26143.200000000004</v>
      </c>
      <c r="J7" s="20">
        <v>29098.5</v>
      </c>
      <c r="K7" s="20">
        <v>30391</v>
      </c>
      <c r="L7" s="20">
        <f>K7-I7</f>
        <v>4247.799999999996</v>
      </c>
      <c r="M7" s="20">
        <f>K7*100/I7</f>
        <v>116.24820220936991</v>
      </c>
      <c r="N7" s="20">
        <f>K7-J7</f>
        <v>1292.5</v>
      </c>
      <c r="O7" s="20">
        <f>K7*100/J7</f>
        <v>104.44180971527742</v>
      </c>
    </row>
    <row r="8" spans="1:15" ht="18.75">
      <c r="A8" s="1" t="s">
        <v>347</v>
      </c>
      <c r="B8" s="1" t="s">
        <v>11</v>
      </c>
      <c r="C8" s="1" t="s">
        <v>7</v>
      </c>
      <c r="D8" s="1" t="s">
        <v>12</v>
      </c>
      <c r="E8" s="2" t="s">
        <v>11</v>
      </c>
      <c r="F8" s="1" t="s">
        <v>9</v>
      </c>
      <c r="G8" s="1" t="s">
        <v>10</v>
      </c>
      <c r="H8" s="1" t="s">
        <v>7</v>
      </c>
      <c r="I8" s="16">
        <v>7119.2</v>
      </c>
      <c r="J8" s="16">
        <v>7969.8</v>
      </c>
      <c r="K8" s="16">
        <v>8890.6</v>
      </c>
      <c r="L8" s="24">
        <f>K8-I8</f>
        <v>1771.4000000000005</v>
      </c>
      <c r="M8" s="24">
        <f>K8*100/I8</f>
        <v>124.88200921451849</v>
      </c>
      <c r="N8" s="24">
        <f>K8-J8</f>
        <v>920.8000000000002</v>
      </c>
      <c r="O8" s="24">
        <f>K8*100/J8</f>
        <v>111.55361489623328</v>
      </c>
    </row>
    <row r="9" spans="1:15" ht="18.75">
      <c r="A9" s="1" t="s">
        <v>346</v>
      </c>
      <c r="B9" s="1" t="s">
        <v>13</v>
      </c>
      <c r="C9" s="1" t="s">
        <v>7</v>
      </c>
      <c r="D9" s="1" t="s">
        <v>14</v>
      </c>
      <c r="E9" s="2" t="s">
        <v>13</v>
      </c>
      <c r="F9" s="1" t="s">
        <v>9</v>
      </c>
      <c r="G9" s="1" t="s">
        <v>10</v>
      </c>
      <c r="H9" s="1" t="s">
        <v>15</v>
      </c>
      <c r="I9" s="16">
        <v>7119.2</v>
      </c>
      <c r="J9" s="16">
        <v>7969.8</v>
      </c>
      <c r="K9" s="16">
        <v>8890.6</v>
      </c>
      <c r="L9" s="24">
        <f aca="true" t="shared" si="0" ref="L9:L72">K9-I9</f>
        <v>1771.4000000000005</v>
      </c>
      <c r="M9" s="24">
        <f aca="true" t="shared" si="1" ref="M9:M70">K9*100/I9</f>
        <v>124.88200921451849</v>
      </c>
      <c r="N9" s="24">
        <f aca="true" t="shared" si="2" ref="N9:N72">K9-J9</f>
        <v>920.8000000000002</v>
      </c>
      <c r="O9" s="24">
        <f aca="true" t="shared" si="3" ref="O9:O70">K9*100/J9</f>
        <v>111.55361489623328</v>
      </c>
    </row>
    <row r="10" spans="1:15" ht="56.25">
      <c r="A10" s="1" t="s">
        <v>422</v>
      </c>
      <c r="B10" s="1"/>
      <c r="C10" s="1"/>
      <c r="D10" s="1"/>
      <c r="E10" s="2" t="s">
        <v>423</v>
      </c>
      <c r="F10" s="1"/>
      <c r="G10" s="1"/>
      <c r="H10" s="1"/>
      <c r="I10" s="16">
        <v>2253.4</v>
      </c>
      <c r="J10" s="16">
        <v>1808.8</v>
      </c>
      <c r="K10" s="16">
        <v>2781.7</v>
      </c>
      <c r="L10" s="24">
        <f t="shared" si="0"/>
        <v>528.2999999999997</v>
      </c>
      <c r="M10" s="24">
        <f t="shared" si="1"/>
        <v>123.4445726457797</v>
      </c>
      <c r="N10" s="24">
        <f t="shared" si="2"/>
        <v>972.8999999999999</v>
      </c>
      <c r="O10" s="24">
        <f t="shared" si="3"/>
        <v>153.78704113224236</v>
      </c>
    </row>
    <row r="11" spans="1:15" ht="37.5">
      <c r="A11" s="1" t="s">
        <v>425</v>
      </c>
      <c r="B11" s="1"/>
      <c r="C11" s="1"/>
      <c r="D11" s="1"/>
      <c r="E11" s="2" t="s">
        <v>424</v>
      </c>
      <c r="F11" s="1"/>
      <c r="G11" s="1"/>
      <c r="H11" s="1"/>
      <c r="I11" s="16">
        <v>2253.4</v>
      </c>
      <c r="J11" s="16">
        <v>1808.8</v>
      </c>
      <c r="K11" s="16">
        <v>2781.7</v>
      </c>
      <c r="L11" s="24">
        <f t="shared" si="0"/>
        <v>528.2999999999997</v>
      </c>
      <c r="M11" s="24">
        <f t="shared" si="1"/>
        <v>123.4445726457797</v>
      </c>
      <c r="N11" s="24">
        <f t="shared" si="2"/>
        <v>972.8999999999999</v>
      </c>
      <c r="O11" s="24">
        <f t="shared" si="3"/>
        <v>153.78704113224236</v>
      </c>
    </row>
    <row r="12" spans="1:15" ht="18.75">
      <c r="A12" s="22" t="s">
        <v>345</v>
      </c>
      <c r="B12" s="22" t="s">
        <v>17</v>
      </c>
      <c r="C12" s="22" t="s">
        <v>7</v>
      </c>
      <c r="D12" s="22" t="s">
        <v>18</v>
      </c>
      <c r="E12" s="23" t="s">
        <v>17</v>
      </c>
      <c r="F12" s="22" t="s">
        <v>9</v>
      </c>
      <c r="G12" s="22" t="s">
        <v>10</v>
      </c>
      <c r="H12" s="22" t="s">
        <v>7</v>
      </c>
      <c r="I12" s="24">
        <f>I13+I14+I15+I16</f>
        <v>5193.2</v>
      </c>
      <c r="J12" s="24">
        <v>7464.9</v>
      </c>
      <c r="K12" s="24">
        <v>7273.4</v>
      </c>
      <c r="L12" s="24">
        <f t="shared" si="0"/>
        <v>2080.2</v>
      </c>
      <c r="M12" s="24">
        <f t="shared" si="1"/>
        <v>140.05622737425864</v>
      </c>
      <c r="N12" s="24">
        <f t="shared" si="2"/>
        <v>-191.5</v>
      </c>
      <c r="O12" s="24">
        <f t="shared" si="3"/>
        <v>97.43466087958312</v>
      </c>
    </row>
    <row r="13" spans="1:15" ht="37.5">
      <c r="A13" s="22" t="s">
        <v>344</v>
      </c>
      <c r="B13" s="22" t="s">
        <v>19</v>
      </c>
      <c r="C13" s="22" t="s">
        <v>7</v>
      </c>
      <c r="D13" s="22" t="s">
        <v>20</v>
      </c>
      <c r="E13" s="23" t="s">
        <v>19</v>
      </c>
      <c r="F13" s="22" t="s">
        <v>9</v>
      </c>
      <c r="G13" s="22" t="s">
        <v>10</v>
      </c>
      <c r="H13" s="22" t="s">
        <v>15</v>
      </c>
      <c r="I13" s="25">
        <v>2755.3</v>
      </c>
      <c r="J13" s="25">
        <v>4775.1</v>
      </c>
      <c r="K13" s="25">
        <v>4791.1</v>
      </c>
      <c r="L13" s="24">
        <f t="shared" si="0"/>
        <v>2035.8000000000002</v>
      </c>
      <c r="M13" s="24">
        <f t="shared" si="1"/>
        <v>173.88669110441694</v>
      </c>
      <c r="N13" s="24">
        <f t="shared" si="2"/>
        <v>16</v>
      </c>
      <c r="O13" s="24">
        <f t="shared" si="3"/>
        <v>100.33507151682687</v>
      </c>
    </row>
    <row r="14" spans="1:15" ht="36.75" customHeight="1">
      <c r="A14" s="22" t="s">
        <v>426</v>
      </c>
      <c r="B14" s="22" t="s">
        <v>21</v>
      </c>
      <c r="C14" s="22" t="s">
        <v>7</v>
      </c>
      <c r="D14" s="22" t="s">
        <v>22</v>
      </c>
      <c r="E14" s="23" t="s">
        <v>21</v>
      </c>
      <c r="F14" s="22" t="s">
        <v>9</v>
      </c>
      <c r="G14" s="22" t="s">
        <v>10</v>
      </c>
      <c r="H14" s="22" t="s">
        <v>15</v>
      </c>
      <c r="I14" s="25">
        <v>1957.6</v>
      </c>
      <c r="J14" s="25">
        <v>2158.4</v>
      </c>
      <c r="K14" s="25">
        <v>2007</v>
      </c>
      <c r="L14" s="24">
        <f t="shared" si="0"/>
        <v>49.40000000000009</v>
      </c>
      <c r="M14" s="24">
        <f t="shared" si="1"/>
        <v>102.52349816101349</v>
      </c>
      <c r="N14" s="24">
        <f t="shared" si="2"/>
        <v>-151.4000000000001</v>
      </c>
      <c r="O14" s="24">
        <f t="shared" si="3"/>
        <v>92.98554484803557</v>
      </c>
    </row>
    <row r="15" spans="1:15" ht="18.75">
      <c r="A15" s="22" t="s">
        <v>427</v>
      </c>
      <c r="B15" s="22" t="s">
        <v>23</v>
      </c>
      <c r="C15" s="22" t="s">
        <v>7</v>
      </c>
      <c r="D15" s="22" t="s">
        <v>24</v>
      </c>
      <c r="E15" s="23" t="s">
        <v>23</v>
      </c>
      <c r="F15" s="22" t="s">
        <v>9</v>
      </c>
      <c r="G15" s="22" t="s">
        <v>10</v>
      </c>
      <c r="H15" s="22" t="s">
        <v>15</v>
      </c>
      <c r="I15" s="25">
        <v>104.3</v>
      </c>
      <c r="J15" s="25">
        <v>119.4</v>
      </c>
      <c r="K15" s="25">
        <v>23</v>
      </c>
      <c r="L15" s="24">
        <f t="shared" si="0"/>
        <v>-81.3</v>
      </c>
      <c r="M15" s="24">
        <f t="shared" si="1"/>
        <v>22.051773729626078</v>
      </c>
      <c r="N15" s="24">
        <f t="shared" si="2"/>
        <v>-96.4</v>
      </c>
      <c r="O15" s="24">
        <f t="shared" si="3"/>
        <v>19.262981574539364</v>
      </c>
    </row>
    <row r="16" spans="1:15" ht="37.5">
      <c r="A16" s="22" t="s">
        <v>428</v>
      </c>
      <c r="B16" s="22"/>
      <c r="C16" s="22"/>
      <c r="D16" s="22"/>
      <c r="E16" s="23" t="s">
        <v>377</v>
      </c>
      <c r="F16" s="22"/>
      <c r="G16" s="22"/>
      <c r="H16" s="22"/>
      <c r="I16" s="25">
        <v>376</v>
      </c>
      <c r="J16" s="25">
        <v>412</v>
      </c>
      <c r="K16" s="25">
        <v>452.3</v>
      </c>
      <c r="L16" s="24">
        <f t="shared" si="0"/>
        <v>76.30000000000001</v>
      </c>
      <c r="M16" s="24">
        <f t="shared" si="1"/>
        <v>120.29255319148936</v>
      </c>
      <c r="N16" s="24">
        <f t="shared" si="2"/>
        <v>40.30000000000001</v>
      </c>
      <c r="O16" s="24">
        <f t="shared" si="3"/>
        <v>109.78155339805825</v>
      </c>
    </row>
    <row r="17" spans="1:15" ht="18.75">
      <c r="A17" s="22" t="s">
        <v>343</v>
      </c>
      <c r="B17" s="22" t="s">
        <v>25</v>
      </c>
      <c r="C17" s="22" t="s">
        <v>7</v>
      </c>
      <c r="D17" s="22" t="s">
        <v>26</v>
      </c>
      <c r="E17" s="23" t="s">
        <v>25</v>
      </c>
      <c r="F17" s="22" t="s">
        <v>9</v>
      </c>
      <c r="G17" s="22" t="s">
        <v>10</v>
      </c>
      <c r="H17" s="22" t="s">
        <v>7</v>
      </c>
      <c r="I17" s="25">
        <v>967.9</v>
      </c>
      <c r="J17" s="25">
        <v>944.9</v>
      </c>
      <c r="K17" s="25">
        <v>1103.8</v>
      </c>
      <c r="L17" s="24">
        <f t="shared" si="0"/>
        <v>135.89999999999998</v>
      </c>
      <c r="M17" s="24">
        <f t="shared" si="1"/>
        <v>114.04070668457486</v>
      </c>
      <c r="N17" s="24">
        <f t="shared" si="2"/>
        <v>158.89999999999998</v>
      </c>
      <c r="O17" s="24">
        <f t="shared" si="3"/>
        <v>116.81659434860832</v>
      </c>
    </row>
    <row r="18" spans="1:15" ht="18.75">
      <c r="A18" s="22" t="s">
        <v>429</v>
      </c>
      <c r="B18" s="22" t="s">
        <v>27</v>
      </c>
      <c r="C18" s="22" t="s">
        <v>7</v>
      </c>
      <c r="D18" s="22" t="s">
        <v>28</v>
      </c>
      <c r="E18" s="23" t="s">
        <v>27</v>
      </c>
      <c r="F18" s="22" t="s">
        <v>9</v>
      </c>
      <c r="G18" s="22" t="s">
        <v>10</v>
      </c>
      <c r="H18" s="22" t="s">
        <v>15</v>
      </c>
      <c r="I18" s="25">
        <v>967.9</v>
      </c>
      <c r="J18" s="25">
        <v>944.9</v>
      </c>
      <c r="K18" s="25">
        <v>1103.8</v>
      </c>
      <c r="L18" s="24">
        <f t="shared" si="0"/>
        <v>135.89999999999998</v>
      </c>
      <c r="M18" s="24">
        <f t="shared" si="1"/>
        <v>114.04070668457486</v>
      </c>
      <c r="N18" s="24">
        <f t="shared" si="2"/>
        <v>158.89999999999998</v>
      </c>
      <c r="O18" s="24">
        <f t="shared" si="3"/>
        <v>116.81659434860832</v>
      </c>
    </row>
    <row r="19" spans="1:15" ht="18.75">
      <c r="A19" s="22" t="s">
        <v>342</v>
      </c>
      <c r="B19" s="22" t="s">
        <v>29</v>
      </c>
      <c r="C19" s="22" t="s">
        <v>7</v>
      </c>
      <c r="D19" s="22" t="s">
        <v>30</v>
      </c>
      <c r="E19" s="23" t="s">
        <v>29</v>
      </c>
      <c r="F19" s="22" t="s">
        <v>9</v>
      </c>
      <c r="G19" s="22" t="s">
        <v>10</v>
      </c>
      <c r="H19" s="22" t="s">
        <v>7</v>
      </c>
      <c r="I19" s="25">
        <v>145.6</v>
      </c>
      <c r="J19" s="25">
        <v>178.8</v>
      </c>
      <c r="K19" s="25">
        <v>260</v>
      </c>
      <c r="L19" s="24">
        <f t="shared" si="0"/>
        <v>114.4</v>
      </c>
      <c r="M19" s="24">
        <f t="shared" si="1"/>
        <v>178.57142857142858</v>
      </c>
      <c r="N19" s="24">
        <f t="shared" si="2"/>
        <v>81.19999999999999</v>
      </c>
      <c r="O19" s="24">
        <f t="shared" si="3"/>
        <v>145.413870246085</v>
      </c>
    </row>
    <row r="20" spans="1:15" ht="40.5" customHeight="1">
      <c r="A20" s="22" t="s">
        <v>430</v>
      </c>
      <c r="B20" s="22" t="s">
        <v>31</v>
      </c>
      <c r="C20" s="22" t="s">
        <v>7</v>
      </c>
      <c r="D20" s="22" t="s">
        <v>32</v>
      </c>
      <c r="E20" s="23" t="s">
        <v>31</v>
      </c>
      <c r="F20" s="22" t="s">
        <v>9</v>
      </c>
      <c r="G20" s="22" t="s">
        <v>10</v>
      </c>
      <c r="H20" s="22" t="s">
        <v>15</v>
      </c>
      <c r="I20" s="25">
        <v>145.6</v>
      </c>
      <c r="J20" s="25">
        <v>178.8</v>
      </c>
      <c r="K20" s="25">
        <v>260</v>
      </c>
      <c r="L20" s="24">
        <f t="shared" si="0"/>
        <v>114.4</v>
      </c>
      <c r="M20" s="24">
        <f t="shared" si="1"/>
        <v>178.57142857142858</v>
      </c>
      <c r="N20" s="24">
        <f t="shared" si="2"/>
        <v>81.19999999999999</v>
      </c>
      <c r="O20" s="24">
        <f t="shared" si="3"/>
        <v>145.413870246085</v>
      </c>
    </row>
    <row r="21" spans="1:15" ht="56.25" hidden="1">
      <c r="A21" s="22" t="s">
        <v>378</v>
      </c>
      <c r="B21" s="22"/>
      <c r="C21" s="22"/>
      <c r="D21" s="22"/>
      <c r="E21" s="23" t="s">
        <v>379</v>
      </c>
      <c r="F21" s="22"/>
      <c r="G21" s="22"/>
      <c r="H21" s="22"/>
      <c r="I21" s="25"/>
      <c r="J21" s="25"/>
      <c r="K21" s="25"/>
      <c r="L21" s="24">
        <f t="shared" si="0"/>
        <v>0</v>
      </c>
      <c r="M21" s="24" t="e">
        <f t="shared" si="1"/>
        <v>#DIV/0!</v>
      </c>
      <c r="N21" s="24">
        <f t="shared" si="2"/>
        <v>0</v>
      </c>
      <c r="O21" s="24" t="e">
        <f t="shared" si="3"/>
        <v>#DIV/0!</v>
      </c>
    </row>
    <row r="22" spans="1:15" ht="61.5" customHeight="1">
      <c r="A22" s="22" t="s">
        <v>341</v>
      </c>
      <c r="B22" s="22" t="s">
        <v>34</v>
      </c>
      <c r="C22" s="22" t="s">
        <v>7</v>
      </c>
      <c r="D22" s="22" t="s">
        <v>35</v>
      </c>
      <c r="E22" s="23" t="s">
        <v>34</v>
      </c>
      <c r="F22" s="22" t="s">
        <v>9</v>
      </c>
      <c r="G22" s="22" t="s">
        <v>10</v>
      </c>
      <c r="H22" s="22" t="s">
        <v>7</v>
      </c>
      <c r="I22" s="24">
        <f>I23+I24+I25+I26</f>
        <v>1733.6</v>
      </c>
      <c r="J22" s="24">
        <v>1501.5</v>
      </c>
      <c r="K22" s="24">
        <v>1782</v>
      </c>
      <c r="L22" s="24">
        <f t="shared" si="0"/>
        <v>48.40000000000009</v>
      </c>
      <c r="M22" s="24">
        <f t="shared" si="1"/>
        <v>102.79187817258884</v>
      </c>
      <c r="N22" s="24">
        <f t="shared" si="2"/>
        <v>280.5</v>
      </c>
      <c r="O22" s="24">
        <f t="shared" si="3"/>
        <v>118.68131868131869</v>
      </c>
    </row>
    <row r="23" spans="1:15" ht="117" customHeight="1">
      <c r="A23" s="22" t="s">
        <v>380</v>
      </c>
      <c r="B23" s="22"/>
      <c r="C23" s="22"/>
      <c r="D23" s="22"/>
      <c r="E23" s="23" t="s">
        <v>431</v>
      </c>
      <c r="F23" s="22"/>
      <c r="G23" s="22"/>
      <c r="H23" s="22"/>
      <c r="I23" s="25">
        <v>0.6</v>
      </c>
      <c r="J23" s="25"/>
      <c r="K23" s="25"/>
      <c r="L23" s="24">
        <f t="shared" si="0"/>
        <v>-0.6</v>
      </c>
      <c r="M23" s="24"/>
      <c r="N23" s="24"/>
      <c r="O23" s="24"/>
    </row>
    <row r="24" spans="1:15" ht="118.5" customHeight="1">
      <c r="A24" s="22" t="s">
        <v>381</v>
      </c>
      <c r="B24" s="22" t="s">
        <v>36</v>
      </c>
      <c r="C24" s="22" t="s">
        <v>7</v>
      </c>
      <c r="D24" s="22" t="s">
        <v>37</v>
      </c>
      <c r="E24" s="23" t="s">
        <v>382</v>
      </c>
      <c r="F24" s="22" t="s">
        <v>9</v>
      </c>
      <c r="G24" s="22" t="s">
        <v>10</v>
      </c>
      <c r="H24" s="22" t="s">
        <v>38</v>
      </c>
      <c r="I24" s="25">
        <v>1608.7</v>
      </c>
      <c r="J24" s="25">
        <v>1392.5</v>
      </c>
      <c r="K24" s="25">
        <v>1673</v>
      </c>
      <c r="L24" s="24">
        <f t="shared" si="0"/>
        <v>64.29999999999995</v>
      </c>
      <c r="M24" s="24">
        <f t="shared" si="1"/>
        <v>103.99701622428047</v>
      </c>
      <c r="N24" s="24">
        <f t="shared" si="2"/>
        <v>280.5</v>
      </c>
      <c r="O24" s="24">
        <f t="shared" si="3"/>
        <v>120.14362657091561</v>
      </c>
    </row>
    <row r="25" spans="1:15" ht="0.75" customHeight="1" hidden="1">
      <c r="A25" s="22" t="s">
        <v>383</v>
      </c>
      <c r="B25" s="22"/>
      <c r="C25" s="22"/>
      <c r="D25" s="22"/>
      <c r="E25" s="23" t="s">
        <v>384</v>
      </c>
      <c r="F25" s="22"/>
      <c r="G25" s="22"/>
      <c r="H25" s="22"/>
      <c r="I25" s="25"/>
      <c r="J25" s="25"/>
      <c r="K25" s="25"/>
      <c r="L25" s="24">
        <f t="shared" si="0"/>
        <v>0</v>
      </c>
      <c r="M25" s="24" t="e">
        <f t="shared" si="1"/>
        <v>#DIV/0!</v>
      </c>
      <c r="N25" s="24">
        <f t="shared" si="2"/>
        <v>0</v>
      </c>
      <c r="O25" s="24" t="e">
        <f t="shared" si="3"/>
        <v>#DIV/0!</v>
      </c>
    </row>
    <row r="26" spans="1:15" ht="118.5" customHeight="1">
      <c r="A26" s="22" t="s">
        <v>385</v>
      </c>
      <c r="B26" s="22" t="s">
        <v>40</v>
      </c>
      <c r="C26" s="22" t="s">
        <v>7</v>
      </c>
      <c r="D26" s="22" t="s">
        <v>41</v>
      </c>
      <c r="E26" s="23" t="s">
        <v>386</v>
      </c>
      <c r="F26" s="22" t="s">
        <v>9</v>
      </c>
      <c r="G26" s="22" t="s">
        <v>10</v>
      </c>
      <c r="H26" s="22" t="s">
        <v>38</v>
      </c>
      <c r="I26" s="25">
        <v>124.3</v>
      </c>
      <c r="J26" s="25">
        <v>109</v>
      </c>
      <c r="K26" s="25">
        <v>109</v>
      </c>
      <c r="L26" s="24">
        <f t="shared" si="0"/>
        <v>-15.299999999999997</v>
      </c>
      <c r="M26" s="24">
        <f t="shared" si="1"/>
        <v>87.69106999195495</v>
      </c>
      <c r="N26" s="24">
        <f t="shared" si="2"/>
        <v>0</v>
      </c>
      <c r="O26" s="24">
        <f t="shared" si="3"/>
        <v>100</v>
      </c>
    </row>
    <row r="27" spans="1:15" ht="37.5">
      <c r="A27" s="22" t="s">
        <v>340</v>
      </c>
      <c r="B27" s="22" t="s">
        <v>42</v>
      </c>
      <c r="C27" s="22" t="s">
        <v>7</v>
      </c>
      <c r="D27" s="22" t="s">
        <v>43</v>
      </c>
      <c r="E27" s="23" t="s">
        <v>42</v>
      </c>
      <c r="F27" s="22" t="s">
        <v>9</v>
      </c>
      <c r="G27" s="22" t="s">
        <v>10</v>
      </c>
      <c r="H27" s="22" t="s">
        <v>7</v>
      </c>
      <c r="I27" s="25">
        <v>350.3</v>
      </c>
      <c r="J27" s="25">
        <v>384.6</v>
      </c>
      <c r="K27" s="25">
        <v>107.4</v>
      </c>
      <c r="L27" s="24">
        <f t="shared" si="0"/>
        <v>-242.9</v>
      </c>
      <c r="M27" s="24">
        <f t="shared" si="1"/>
        <v>30.659434770196974</v>
      </c>
      <c r="N27" s="24">
        <f t="shared" si="2"/>
        <v>-277.20000000000005</v>
      </c>
      <c r="O27" s="24">
        <f t="shared" si="3"/>
        <v>27.925117004680185</v>
      </c>
    </row>
    <row r="28" spans="1:15" ht="21.75" customHeight="1">
      <c r="A28" s="22" t="s">
        <v>339</v>
      </c>
      <c r="B28" s="22" t="s">
        <v>44</v>
      </c>
      <c r="C28" s="22" t="s">
        <v>7</v>
      </c>
      <c r="D28" s="22" t="s">
        <v>45</v>
      </c>
      <c r="E28" s="23" t="s">
        <v>44</v>
      </c>
      <c r="F28" s="22" t="s">
        <v>9</v>
      </c>
      <c r="G28" s="22" t="s">
        <v>10</v>
      </c>
      <c r="H28" s="22" t="s">
        <v>38</v>
      </c>
      <c r="I28" s="25">
        <v>350.3</v>
      </c>
      <c r="J28" s="25">
        <v>384.6</v>
      </c>
      <c r="K28" s="25">
        <v>107.4</v>
      </c>
      <c r="L28" s="24">
        <f t="shared" si="0"/>
        <v>-242.9</v>
      </c>
      <c r="M28" s="24">
        <f t="shared" si="1"/>
        <v>30.659434770196974</v>
      </c>
      <c r="N28" s="24">
        <f t="shared" si="2"/>
        <v>-277.20000000000005</v>
      </c>
      <c r="O28" s="24">
        <f t="shared" si="3"/>
        <v>27.925117004680185</v>
      </c>
    </row>
    <row r="29" spans="1:15" ht="56.25">
      <c r="A29" s="22" t="s">
        <v>338</v>
      </c>
      <c r="B29" s="22" t="s">
        <v>47</v>
      </c>
      <c r="C29" s="22" t="s">
        <v>7</v>
      </c>
      <c r="D29" s="22" t="s">
        <v>48</v>
      </c>
      <c r="E29" s="23" t="s">
        <v>355</v>
      </c>
      <c r="F29" s="22" t="s">
        <v>9</v>
      </c>
      <c r="G29" s="22" t="s">
        <v>10</v>
      </c>
      <c r="H29" s="22" t="s">
        <v>7</v>
      </c>
      <c r="I29" s="24">
        <f>I30+I31</f>
        <v>6491.400000000001</v>
      </c>
      <c r="J29" s="24">
        <v>6957.1</v>
      </c>
      <c r="K29" s="24">
        <v>7518.6</v>
      </c>
      <c r="L29" s="24">
        <f t="shared" si="0"/>
        <v>1027.1999999999998</v>
      </c>
      <c r="M29" s="24">
        <f t="shared" si="1"/>
        <v>115.82401330991773</v>
      </c>
      <c r="N29" s="24">
        <f t="shared" si="2"/>
        <v>561.5</v>
      </c>
      <c r="O29" s="24">
        <f t="shared" si="3"/>
        <v>108.07089160713515</v>
      </c>
    </row>
    <row r="30" spans="1:15" ht="18.75">
      <c r="A30" s="22" t="s">
        <v>353</v>
      </c>
      <c r="B30" s="22" t="s">
        <v>49</v>
      </c>
      <c r="C30" s="22" t="s">
        <v>7</v>
      </c>
      <c r="D30" s="22" t="s">
        <v>50</v>
      </c>
      <c r="E30" s="23" t="s">
        <v>356</v>
      </c>
      <c r="F30" s="22" t="s">
        <v>9</v>
      </c>
      <c r="G30" s="22" t="s">
        <v>10</v>
      </c>
      <c r="H30" s="22" t="s">
        <v>51</v>
      </c>
      <c r="I30" s="25">
        <v>5854.6</v>
      </c>
      <c r="J30" s="25">
        <v>6433.1</v>
      </c>
      <c r="K30" s="25">
        <v>6946.9</v>
      </c>
      <c r="L30" s="24">
        <f t="shared" si="0"/>
        <v>1092.2999999999993</v>
      </c>
      <c r="M30" s="24">
        <f t="shared" si="1"/>
        <v>118.6571243125064</v>
      </c>
      <c r="N30" s="24">
        <f t="shared" si="2"/>
        <v>513.7999999999993</v>
      </c>
      <c r="O30" s="24">
        <f t="shared" si="3"/>
        <v>107.98681817475244</v>
      </c>
    </row>
    <row r="31" spans="1:15" ht="18.75">
      <c r="A31" s="22" t="s">
        <v>354</v>
      </c>
      <c r="B31" s="22"/>
      <c r="C31" s="22"/>
      <c r="D31" s="22"/>
      <c r="E31" s="23" t="s">
        <v>357</v>
      </c>
      <c r="F31" s="22"/>
      <c r="G31" s="22"/>
      <c r="H31" s="22"/>
      <c r="I31" s="25">
        <v>636.8</v>
      </c>
      <c r="J31" s="25">
        <v>524</v>
      </c>
      <c r="K31" s="25">
        <v>571.7</v>
      </c>
      <c r="L31" s="24">
        <f t="shared" si="0"/>
        <v>-65.09999999999991</v>
      </c>
      <c r="M31" s="24">
        <f t="shared" si="1"/>
        <v>89.77701005025128</v>
      </c>
      <c r="N31" s="24">
        <f t="shared" si="2"/>
        <v>47.700000000000045</v>
      </c>
      <c r="O31" s="24">
        <f t="shared" si="3"/>
        <v>109.10305343511452</v>
      </c>
    </row>
    <row r="32" spans="1:15" ht="37.5">
      <c r="A32" s="22" t="s">
        <v>337</v>
      </c>
      <c r="B32" s="22" t="s">
        <v>55</v>
      </c>
      <c r="C32" s="22" t="s">
        <v>7</v>
      </c>
      <c r="D32" s="22" t="s">
        <v>56</v>
      </c>
      <c r="E32" s="23" t="s">
        <v>55</v>
      </c>
      <c r="F32" s="22" t="s">
        <v>9</v>
      </c>
      <c r="G32" s="22" t="s">
        <v>10</v>
      </c>
      <c r="H32" s="22" t="s">
        <v>7</v>
      </c>
      <c r="I32" s="24">
        <f>I33+I34</f>
        <v>1577.7</v>
      </c>
      <c r="J32" s="24">
        <v>1661.6</v>
      </c>
      <c r="K32" s="24">
        <v>438.5</v>
      </c>
      <c r="L32" s="24">
        <f t="shared" si="0"/>
        <v>-1139.2</v>
      </c>
      <c r="M32" s="24">
        <f t="shared" si="1"/>
        <v>27.79362362933384</v>
      </c>
      <c r="N32" s="24">
        <f t="shared" si="2"/>
        <v>-1223.1</v>
      </c>
      <c r="O32" s="24">
        <f t="shared" si="3"/>
        <v>26.390226287915265</v>
      </c>
    </row>
    <row r="33" spans="1:15" ht="112.5">
      <c r="A33" s="22" t="s">
        <v>432</v>
      </c>
      <c r="B33" s="22"/>
      <c r="C33" s="22"/>
      <c r="D33" s="22"/>
      <c r="E33" s="23" t="s">
        <v>352</v>
      </c>
      <c r="F33" s="22"/>
      <c r="G33" s="22"/>
      <c r="H33" s="22"/>
      <c r="I33" s="25">
        <v>1128.4</v>
      </c>
      <c r="J33" s="25">
        <v>1431.6</v>
      </c>
      <c r="K33" s="25">
        <v>264</v>
      </c>
      <c r="L33" s="24">
        <f t="shared" si="0"/>
        <v>-864.4000000000001</v>
      </c>
      <c r="M33" s="24">
        <f t="shared" si="1"/>
        <v>23.395958879829845</v>
      </c>
      <c r="N33" s="24">
        <f t="shared" si="2"/>
        <v>-1167.6</v>
      </c>
      <c r="O33" s="24">
        <f t="shared" si="3"/>
        <v>18.440905280804696</v>
      </c>
    </row>
    <row r="34" spans="1:15" ht="75">
      <c r="A34" s="22" t="s">
        <v>433</v>
      </c>
      <c r="B34" s="22" t="s">
        <v>57</v>
      </c>
      <c r="C34" s="22" t="s">
        <v>7</v>
      </c>
      <c r="D34" s="22" t="s">
        <v>58</v>
      </c>
      <c r="E34" s="23" t="s">
        <v>57</v>
      </c>
      <c r="F34" s="22" t="s">
        <v>9</v>
      </c>
      <c r="G34" s="22" t="s">
        <v>10</v>
      </c>
      <c r="H34" s="22" t="s">
        <v>59</v>
      </c>
      <c r="I34" s="25">
        <v>449.3</v>
      </c>
      <c r="J34" s="25">
        <v>230</v>
      </c>
      <c r="K34" s="25">
        <v>174.5</v>
      </c>
      <c r="L34" s="24">
        <f t="shared" si="0"/>
        <v>-274.8</v>
      </c>
      <c r="M34" s="24">
        <f t="shared" si="1"/>
        <v>38.83819274426886</v>
      </c>
      <c r="N34" s="24">
        <f t="shared" si="2"/>
        <v>-55.5</v>
      </c>
      <c r="O34" s="24">
        <f t="shared" si="3"/>
        <v>75.8695652173913</v>
      </c>
    </row>
    <row r="35" spans="1:15" ht="24.75" customHeight="1">
      <c r="A35" s="32" t="s">
        <v>336</v>
      </c>
      <c r="B35" s="32" t="s">
        <v>60</v>
      </c>
      <c r="C35" s="32" t="s">
        <v>7</v>
      </c>
      <c r="D35" s="32" t="s">
        <v>61</v>
      </c>
      <c r="E35" s="33" t="s">
        <v>60</v>
      </c>
      <c r="F35" s="32" t="s">
        <v>9</v>
      </c>
      <c r="G35" s="32" t="s">
        <v>10</v>
      </c>
      <c r="H35" s="32" t="s">
        <v>7</v>
      </c>
      <c r="I35" s="34">
        <f>I36+I37+I38+I39+I40+I43+I41+I42</f>
        <v>310.9</v>
      </c>
      <c r="J35" s="34">
        <v>226.5</v>
      </c>
      <c r="K35" s="34">
        <v>235</v>
      </c>
      <c r="L35" s="24">
        <f t="shared" si="0"/>
        <v>-75.89999999999998</v>
      </c>
      <c r="M35" s="24">
        <f t="shared" si="1"/>
        <v>75.58700546799615</v>
      </c>
      <c r="N35" s="24">
        <f t="shared" si="2"/>
        <v>8.5</v>
      </c>
      <c r="O35" s="24">
        <f t="shared" si="3"/>
        <v>103.75275938189846</v>
      </c>
    </row>
    <row r="36" spans="1:15" ht="37.5">
      <c r="A36" s="22" t="s">
        <v>335</v>
      </c>
      <c r="B36" s="22" t="s">
        <v>62</v>
      </c>
      <c r="C36" s="22" t="s">
        <v>7</v>
      </c>
      <c r="D36" s="22" t="s">
        <v>63</v>
      </c>
      <c r="E36" s="23" t="s">
        <v>62</v>
      </c>
      <c r="F36" s="22" t="s">
        <v>9</v>
      </c>
      <c r="G36" s="22" t="s">
        <v>10</v>
      </c>
      <c r="H36" s="22" t="s">
        <v>64</v>
      </c>
      <c r="I36" s="25">
        <v>4.1</v>
      </c>
      <c r="J36" s="25">
        <v>4</v>
      </c>
      <c r="K36" s="25">
        <v>4</v>
      </c>
      <c r="L36" s="24">
        <f t="shared" si="0"/>
        <v>-0.09999999999999964</v>
      </c>
      <c r="M36" s="24">
        <f t="shared" si="1"/>
        <v>97.5609756097561</v>
      </c>
      <c r="N36" s="24">
        <f>K36-J36</f>
        <v>0</v>
      </c>
      <c r="O36" s="24">
        <f>K36*100/J36</f>
        <v>100</v>
      </c>
    </row>
    <row r="37" spans="1:15" ht="115.5" customHeight="1">
      <c r="A37" s="22" t="s">
        <v>387</v>
      </c>
      <c r="B37" s="22" t="s">
        <v>65</v>
      </c>
      <c r="C37" s="22" t="s">
        <v>7</v>
      </c>
      <c r="D37" s="22" t="s">
        <v>66</v>
      </c>
      <c r="E37" s="23" t="s">
        <v>65</v>
      </c>
      <c r="F37" s="22" t="s">
        <v>9</v>
      </c>
      <c r="G37" s="22" t="s">
        <v>10</v>
      </c>
      <c r="H37" s="22" t="s">
        <v>64</v>
      </c>
      <c r="I37" s="25">
        <v>105</v>
      </c>
      <c r="J37" s="25">
        <v>50</v>
      </c>
      <c r="K37" s="25">
        <v>12</v>
      </c>
      <c r="L37" s="24">
        <f t="shared" si="0"/>
        <v>-93</v>
      </c>
      <c r="M37" s="24">
        <f t="shared" si="1"/>
        <v>11.428571428571429</v>
      </c>
      <c r="N37" s="24">
        <f t="shared" si="2"/>
        <v>-38</v>
      </c>
      <c r="O37" s="24">
        <f t="shared" si="3"/>
        <v>24</v>
      </c>
    </row>
    <row r="38" spans="1:15" ht="77.25" customHeight="1">
      <c r="A38" s="22" t="s">
        <v>388</v>
      </c>
      <c r="B38" s="22"/>
      <c r="C38" s="22"/>
      <c r="D38" s="22"/>
      <c r="E38" s="23" t="s">
        <v>389</v>
      </c>
      <c r="F38" s="22"/>
      <c r="G38" s="22"/>
      <c r="H38" s="22"/>
      <c r="I38" s="25">
        <v>21</v>
      </c>
      <c r="J38" s="25">
        <v>22</v>
      </c>
      <c r="K38" s="25"/>
      <c r="L38" s="24">
        <f t="shared" si="0"/>
        <v>-21</v>
      </c>
      <c r="M38" s="24"/>
      <c r="N38" s="24">
        <f t="shared" si="2"/>
        <v>-22</v>
      </c>
      <c r="O38" s="24"/>
    </row>
    <row r="39" spans="1:15" ht="37.5">
      <c r="A39" s="22" t="s">
        <v>390</v>
      </c>
      <c r="B39" s="22" t="s">
        <v>68</v>
      </c>
      <c r="C39" s="22" t="s">
        <v>7</v>
      </c>
      <c r="D39" s="22" t="s">
        <v>69</v>
      </c>
      <c r="E39" s="23" t="s">
        <v>68</v>
      </c>
      <c r="F39" s="22" t="s">
        <v>9</v>
      </c>
      <c r="G39" s="22" t="s">
        <v>10</v>
      </c>
      <c r="H39" s="22" t="s">
        <v>64</v>
      </c>
      <c r="I39" s="25">
        <v>2</v>
      </c>
      <c r="J39" s="25"/>
      <c r="K39" s="25">
        <v>7</v>
      </c>
      <c r="L39" s="24">
        <f t="shared" si="0"/>
        <v>5</v>
      </c>
      <c r="M39" s="24">
        <f t="shared" si="1"/>
        <v>350</v>
      </c>
      <c r="N39" s="24">
        <f t="shared" si="2"/>
        <v>7</v>
      </c>
      <c r="O39" s="24"/>
    </row>
    <row r="40" spans="1:15" ht="56.25" hidden="1">
      <c r="A40" s="22" t="s">
        <v>391</v>
      </c>
      <c r="B40" s="22"/>
      <c r="C40" s="22"/>
      <c r="D40" s="22"/>
      <c r="E40" s="23" t="s">
        <v>392</v>
      </c>
      <c r="F40" s="22"/>
      <c r="G40" s="22"/>
      <c r="H40" s="22"/>
      <c r="I40" s="25"/>
      <c r="J40" s="25"/>
      <c r="K40" s="25"/>
      <c r="L40" s="24">
        <f t="shared" si="0"/>
        <v>0</v>
      </c>
      <c r="M40" s="24" t="e">
        <f t="shared" si="1"/>
        <v>#DIV/0!</v>
      </c>
      <c r="N40" s="24">
        <f t="shared" si="2"/>
        <v>0</v>
      </c>
      <c r="O40" s="24" t="e">
        <f t="shared" si="3"/>
        <v>#DIV/0!</v>
      </c>
    </row>
    <row r="41" spans="1:15" ht="37.5">
      <c r="A41" s="22" t="s">
        <v>434</v>
      </c>
      <c r="B41" s="22"/>
      <c r="C41" s="22"/>
      <c r="D41" s="22"/>
      <c r="E41" s="23" t="s">
        <v>435</v>
      </c>
      <c r="F41" s="22"/>
      <c r="G41" s="22"/>
      <c r="H41" s="22"/>
      <c r="I41" s="25">
        <v>3</v>
      </c>
      <c r="J41" s="25"/>
      <c r="K41" s="25"/>
      <c r="L41" s="24">
        <f t="shared" si="0"/>
        <v>-3</v>
      </c>
      <c r="M41" s="24"/>
      <c r="N41" s="24"/>
      <c r="O41" s="24"/>
    </row>
    <row r="42" spans="1:15" ht="97.5" customHeight="1">
      <c r="A42" s="22" t="s">
        <v>393</v>
      </c>
      <c r="B42" s="22"/>
      <c r="C42" s="22"/>
      <c r="D42" s="22"/>
      <c r="E42" s="23" t="s">
        <v>394</v>
      </c>
      <c r="F42" s="22"/>
      <c r="G42" s="22"/>
      <c r="H42" s="22"/>
      <c r="I42" s="25">
        <v>5.7</v>
      </c>
      <c r="J42" s="25">
        <v>4</v>
      </c>
      <c r="K42" s="25">
        <v>12</v>
      </c>
      <c r="L42" s="24">
        <f t="shared" si="0"/>
        <v>6.3</v>
      </c>
      <c r="M42" s="24">
        <f t="shared" si="1"/>
        <v>210.52631578947367</v>
      </c>
      <c r="N42" s="24">
        <f t="shared" si="2"/>
        <v>8</v>
      </c>
      <c r="O42" s="24">
        <f t="shared" si="3"/>
        <v>300</v>
      </c>
    </row>
    <row r="43" spans="1:15" ht="36.75" customHeight="1">
      <c r="A43" s="1" t="s">
        <v>334</v>
      </c>
      <c r="B43" s="1" t="s">
        <v>70</v>
      </c>
      <c r="C43" s="1" t="s">
        <v>7</v>
      </c>
      <c r="D43" s="1" t="s">
        <v>71</v>
      </c>
      <c r="E43" s="2" t="s">
        <v>70</v>
      </c>
      <c r="F43" s="1" t="s">
        <v>9</v>
      </c>
      <c r="G43" s="1" t="s">
        <v>10</v>
      </c>
      <c r="H43" s="1" t="s">
        <v>64</v>
      </c>
      <c r="I43" s="16">
        <v>170.1</v>
      </c>
      <c r="J43" s="16">
        <v>146.5</v>
      </c>
      <c r="K43" s="16">
        <v>200</v>
      </c>
      <c r="L43" s="24">
        <f t="shared" si="0"/>
        <v>29.900000000000006</v>
      </c>
      <c r="M43" s="24">
        <f t="shared" si="1"/>
        <v>117.57789535567314</v>
      </c>
      <c r="N43" s="24">
        <f t="shared" si="2"/>
        <v>53.5</v>
      </c>
      <c r="O43" s="24">
        <f t="shared" si="3"/>
        <v>136.51877133105802</v>
      </c>
    </row>
    <row r="44" spans="1:15" ht="23.25" customHeight="1">
      <c r="A44" s="38" t="s">
        <v>333</v>
      </c>
      <c r="B44" s="38" t="s">
        <v>72</v>
      </c>
      <c r="C44" s="38" t="s">
        <v>7</v>
      </c>
      <c r="D44" s="38" t="s">
        <v>73</v>
      </c>
      <c r="E44" s="39" t="s">
        <v>72</v>
      </c>
      <c r="F44" s="38" t="s">
        <v>9</v>
      </c>
      <c r="G44" s="38" t="s">
        <v>10</v>
      </c>
      <c r="H44" s="38" t="s">
        <v>7</v>
      </c>
      <c r="I44" s="40">
        <f>I45+I114+I116+I118+I120</f>
        <v>119755.29999999997</v>
      </c>
      <c r="J44" s="40">
        <v>120820.5</v>
      </c>
      <c r="K44" s="40">
        <v>107717.2</v>
      </c>
      <c r="L44" s="45">
        <f t="shared" si="0"/>
        <v>-12038.099999999977</v>
      </c>
      <c r="M44" s="45">
        <f t="shared" si="1"/>
        <v>89.9477517905262</v>
      </c>
      <c r="N44" s="45">
        <f t="shared" si="2"/>
        <v>-13103.300000000003</v>
      </c>
      <c r="O44" s="45">
        <f t="shared" si="3"/>
        <v>89.1547378135333</v>
      </c>
    </row>
    <row r="45" spans="1:15" ht="37.5">
      <c r="A45" s="1" t="s">
        <v>332</v>
      </c>
      <c r="B45" s="1" t="s">
        <v>74</v>
      </c>
      <c r="C45" s="1" t="s">
        <v>7</v>
      </c>
      <c r="D45" s="1" t="s">
        <v>75</v>
      </c>
      <c r="E45" s="2" t="s">
        <v>74</v>
      </c>
      <c r="F45" s="1" t="s">
        <v>9</v>
      </c>
      <c r="G45" s="1" t="s">
        <v>10</v>
      </c>
      <c r="H45" s="1" t="s">
        <v>7</v>
      </c>
      <c r="I45" s="16">
        <f>I46+I53+I70+I103</f>
        <v>119695.69999999998</v>
      </c>
      <c r="J45" s="16">
        <v>120658.5</v>
      </c>
      <c r="K45" s="16">
        <v>107717.2</v>
      </c>
      <c r="L45" s="24">
        <f t="shared" si="0"/>
        <v>-11978.499999999985</v>
      </c>
      <c r="M45" s="24">
        <f t="shared" si="1"/>
        <v>89.99253941453203</v>
      </c>
      <c r="N45" s="24">
        <f t="shared" si="2"/>
        <v>-12941.300000000003</v>
      </c>
      <c r="O45" s="24">
        <f t="shared" si="3"/>
        <v>89.27443984468562</v>
      </c>
    </row>
    <row r="46" spans="1:15" ht="37.5">
      <c r="A46" s="4" t="s">
        <v>331</v>
      </c>
      <c r="B46" s="4" t="s">
        <v>76</v>
      </c>
      <c r="C46" s="4" t="s">
        <v>7</v>
      </c>
      <c r="D46" s="4" t="s">
        <v>77</v>
      </c>
      <c r="E46" s="5" t="s">
        <v>76</v>
      </c>
      <c r="F46" s="4" t="s">
        <v>9</v>
      </c>
      <c r="G46" s="4" t="s">
        <v>10</v>
      </c>
      <c r="H46" s="4" t="s">
        <v>78</v>
      </c>
      <c r="I46" s="10">
        <f>I48+I50+I52</f>
        <v>27829.5</v>
      </c>
      <c r="J46" s="10">
        <v>24279</v>
      </c>
      <c r="K46" s="10">
        <v>26137</v>
      </c>
      <c r="L46" s="24">
        <f t="shared" si="0"/>
        <v>-1692.5</v>
      </c>
      <c r="M46" s="24">
        <f t="shared" si="1"/>
        <v>93.91832408056199</v>
      </c>
      <c r="N46" s="24">
        <f t="shared" si="2"/>
        <v>1858</v>
      </c>
      <c r="O46" s="24">
        <f t="shared" si="3"/>
        <v>107.65270398286584</v>
      </c>
    </row>
    <row r="47" spans="1:15" ht="18.75">
      <c r="A47" s="1" t="s">
        <v>330</v>
      </c>
      <c r="B47" s="1" t="s">
        <v>79</v>
      </c>
      <c r="C47" s="1" t="s">
        <v>7</v>
      </c>
      <c r="D47" s="1" t="s">
        <v>80</v>
      </c>
      <c r="E47" s="2" t="s">
        <v>79</v>
      </c>
      <c r="F47" s="1" t="s">
        <v>9</v>
      </c>
      <c r="G47" s="1" t="s">
        <v>10</v>
      </c>
      <c r="H47" s="1" t="s">
        <v>78</v>
      </c>
      <c r="I47" s="16">
        <v>24829</v>
      </c>
      <c r="J47" s="16">
        <v>24279</v>
      </c>
      <c r="K47" s="42">
        <v>26137</v>
      </c>
      <c r="L47" s="24">
        <f t="shared" si="0"/>
        <v>1308</v>
      </c>
      <c r="M47" s="24">
        <f t="shared" si="1"/>
        <v>105.26803334810101</v>
      </c>
      <c r="N47" s="24">
        <f t="shared" si="2"/>
        <v>1858</v>
      </c>
      <c r="O47" s="24">
        <f t="shared" si="3"/>
        <v>107.65270398286584</v>
      </c>
    </row>
    <row r="48" spans="1:15" ht="37.5">
      <c r="A48" s="1" t="s">
        <v>329</v>
      </c>
      <c r="B48" s="1" t="s">
        <v>83</v>
      </c>
      <c r="C48" s="1" t="s">
        <v>81</v>
      </c>
      <c r="D48" s="1" t="s">
        <v>84</v>
      </c>
      <c r="E48" s="2" t="s">
        <v>83</v>
      </c>
      <c r="F48" s="1" t="s">
        <v>9</v>
      </c>
      <c r="G48" s="1" t="s">
        <v>10</v>
      </c>
      <c r="H48" s="1" t="s">
        <v>82</v>
      </c>
      <c r="I48" s="16">
        <v>24829</v>
      </c>
      <c r="J48" s="16">
        <v>24279</v>
      </c>
      <c r="K48" s="42">
        <v>26137</v>
      </c>
      <c r="L48" s="24">
        <f t="shared" si="0"/>
        <v>1308</v>
      </c>
      <c r="M48" s="24">
        <f t="shared" si="1"/>
        <v>105.26803334810101</v>
      </c>
      <c r="N48" s="24">
        <f t="shared" si="2"/>
        <v>1858</v>
      </c>
      <c r="O48" s="24">
        <f t="shared" si="3"/>
        <v>107.65270398286584</v>
      </c>
    </row>
    <row r="49" spans="1:15" ht="36.75" customHeight="1">
      <c r="A49" s="12" t="s">
        <v>304</v>
      </c>
      <c r="B49" s="1"/>
      <c r="C49" s="1"/>
      <c r="D49" s="1"/>
      <c r="E49" s="2" t="s">
        <v>328</v>
      </c>
      <c r="F49" s="1"/>
      <c r="G49" s="1"/>
      <c r="H49" s="1"/>
      <c r="I49" s="16">
        <v>3000.5</v>
      </c>
      <c r="J49" s="16"/>
      <c r="K49" s="16"/>
      <c r="L49" s="24">
        <f t="shared" si="0"/>
        <v>-3000.5</v>
      </c>
      <c r="M49" s="24"/>
      <c r="N49" s="24"/>
      <c r="O49" s="24"/>
    </row>
    <row r="50" spans="1:15" ht="38.25" customHeight="1">
      <c r="A50" s="12" t="s">
        <v>305</v>
      </c>
      <c r="B50" s="1"/>
      <c r="C50" s="1"/>
      <c r="D50" s="1"/>
      <c r="E50" s="2" t="s">
        <v>327</v>
      </c>
      <c r="F50" s="1"/>
      <c r="G50" s="1"/>
      <c r="H50" s="1"/>
      <c r="I50" s="16">
        <v>3000.5</v>
      </c>
      <c r="J50" s="16"/>
      <c r="K50" s="16"/>
      <c r="L50" s="24">
        <f t="shared" si="0"/>
        <v>-3000.5</v>
      </c>
      <c r="M50" s="24"/>
      <c r="N50" s="24"/>
      <c r="O50" s="24"/>
    </row>
    <row r="51" spans="1:15" ht="18.75" hidden="1">
      <c r="A51" s="12" t="s">
        <v>360</v>
      </c>
      <c r="B51" s="1"/>
      <c r="C51" s="1"/>
      <c r="D51" s="1"/>
      <c r="E51" s="2" t="s">
        <v>358</v>
      </c>
      <c r="F51" s="1"/>
      <c r="G51" s="1"/>
      <c r="H51" s="1"/>
      <c r="I51" s="16"/>
      <c r="J51" s="16"/>
      <c r="K51" s="16"/>
      <c r="L51" s="24">
        <f t="shared" si="0"/>
        <v>0</v>
      </c>
      <c r="M51" s="24" t="e">
        <f t="shared" si="1"/>
        <v>#DIV/0!</v>
      </c>
      <c r="N51" s="24">
        <f t="shared" si="2"/>
        <v>0</v>
      </c>
      <c r="O51" s="24" t="e">
        <f t="shared" si="3"/>
        <v>#DIV/0!</v>
      </c>
    </row>
    <row r="52" spans="1:15" ht="18.75" hidden="1">
      <c r="A52" s="12" t="s">
        <v>361</v>
      </c>
      <c r="B52" s="1"/>
      <c r="C52" s="1"/>
      <c r="D52" s="1"/>
      <c r="E52" s="2" t="s">
        <v>359</v>
      </c>
      <c r="F52" s="1"/>
      <c r="G52" s="1"/>
      <c r="H52" s="1"/>
      <c r="I52" s="16"/>
      <c r="J52" s="16"/>
      <c r="K52" s="16"/>
      <c r="L52" s="24">
        <f t="shared" si="0"/>
        <v>0</v>
      </c>
      <c r="M52" s="24" t="e">
        <f t="shared" si="1"/>
        <v>#DIV/0!</v>
      </c>
      <c r="N52" s="24">
        <f t="shared" si="2"/>
        <v>0</v>
      </c>
      <c r="O52" s="24" t="e">
        <f t="shared" si="3"/>
        <v>#DIV/0!</v>
      </c>
    </row>
    <row r="53" spans="1:15" ht="57" customHeight="1">
      <c r="A53" s="41" t="s">
        <v>306</v>
      </c>
      <c r="B53" s="18" t="s">
        <v>85</v>
      </c>
      <c r="C53" s="18" t="s">
        <v>7</v>
      </c>
      <c r="D53" s="18" t="s">
        <v>86</v>
      </c>
      <c r="E53" s="17" t="s">
        <v>85</v>
      </c>
      <c r="F53" s="18" t="s">
        <v>9</v>
      </c>
      <c r="G53" s="18" t="s">
        <v>10</v>
      </c>
      <c r="H53" s="18" t="s">
        <v>78</v>
      </c>
      <c r="I53" s="20">
        <f>I55+I69+I56+I59+I62+I66</f>
        <v>38884.299999999996</v>
      </c>
      <c r="J53" s="20">
        <v>43865.6</v>
      </c>
      <c r="K53" s="20">
        <v>31761.6</v>
      </c>
      <c r="L53" s="24">
        <f t="shared" si="0"/>
        <v>-7122.699999999997</v>
      </c>
      <c r="M53" s="24">
        <f t="shared" si="1"/>
        <v>81.68232422854469</v>
      </c>
      <c r="N53" s="24">
        <f t="shared" si="2"/>
        <v>-12104</v>
      </c>
      <c r="O53" s="24">
        <f t="shared" si="3"/>
        <v>72.40662386927342</v>
      </c>
    </row>
    <row r="54" spans="1:15" ht="37.5">
      <c r="A54" s="36" t="s">
        <v>436</v>
      </c>
      <c r="B54" s="22"/>
      <c r="C54" s="22"/>
      <c r="D54" s="22"/>
      <c r="E54" s="23" t="s">
        <v>437</v>
      </c>
      <c r="F54" s="18"/>
      <c r="G54" s="18"/>
      <c r="H54" s="18"/>
      <c r="I54" s="24">
        <v>385.6</v>
      </c>
      <c r="J54" s="24"/>
      <c r="K54" s="24"/>
      <c r="L54" s="24">
        <f t="shared" si="0"/>
        <v>-385.6</v>
      </c>
      <c r="M54" s="24"/>
      <c r="N54" s="24"/>
      <c r="O54" s="24"/>
    </row>
    <row r="55" spans="1:15" ht="37.5">
      <c r="A55" s="36" t="s">
        <v>439</v>
      </c>
      <c r="B55" s="22"/>
      <c r="C55" s="22"/>
      <c r="D55" s="22"/>
      <c r="E55" s="23" t="s">
        <v>438</v>
      </c>
      <c r="F55" s="18"/>
      <c r="G55" s="18"/>
      <c r="H55" s="18"/>
      <c r="I55" s="24">
        <v>385.6</v>
      </c>
      <c r="J55" s="24"/>
      <c r="K55" s="24"/>
      <c r="L55" s="24">
        <f t="shared" si="0"/>
        <v>-385.6</v>
      </c>
      <c r="M55" s="24"/>
      <c r="N55" s="24"/>
      <c r="O55" s="24"/>
    </row>
    <row r="56" spans="1:15" ht="150">
      <c r="A56" s="36" t="s">
        <v>441</v>
      </c>
      <c r="B56" s="22"/>
      <c r="C56" s="22"/>
      <c r="D56" s="22"/>
      <c r="E56" s="23" t="s">
        <v>440</v>
      </c>
      <c r="F56" s="18"/>
      <c r="G56" s="18"/>
      <c r="H56" s="18"/>
      <c r="I56" s="24">
        <v>1485.7</v>
      </c>
      <c r="J56" s="24">
        <v>4571.1</v>
      </c>
      <c r="K56" s="24"/>
      <c r="L56" s="24">
        <f t="shared" si="0"/>
        <v>-1485.7</v>
      </c>
      <c r="M56" s="24"/>
      <c r="N56" s="24">
        <f t="shared" si="2"/>
        <v>-4571.1</v>
      </c>
      <c r="O56" s="24"/>
    </row>
    <row r="57" spans="1:15" ht="150">
      <c r="A57" s="36" t="s">
        <v>442</v>
      </c>
      <c r="B57" s="22"/>
      <c r="C57" s="22"/>
      <c r="D57" s="22"/>
      <c r="E57" s="23" t="s">
        <v>443</v>
      </c>
      <c r="F57" s="18"/>
      <c r="G57" s="18"/>
      <c r="H57" s="18"/>
      <c r="I57" s="24">
        <v>1485.7</v>
      </c>
      <c r="J57" s="24">
        <v>4571.1</v>
      </c>
      <c r="K57" s="24"/>
      <c r="L57" s="24">
        <f t="shared" si="0"/>
        <v>-1485.7</v>
      </c>
      <c r="M57" s="24"/>
      <c r="N57" s="24">
        <f t="shared" si="2"/>
        <v>-4571.1</v>
      </c>
      <c r="O57" s="24"/>
    </row>
    <row r="58" spans="1:15" ht="112.5">
      <c r="A58" s="36" t="s">
        <v>444</v>
      </c>
      <c r="B58" s="22"/>
      <c r="C58" s="22"/>
      <c r="D58" s="22"/>
      <c r="E58" s="23" t="s">
        <v>445</v>
      </c>
      <c r="F58" s="18"/>
      <c r="G58" s="18"/>
      <c r="H58" s="18"/>
      <c r="I58" s="24">
        <v>1485.7</v>
      </c>
      <c r="J58" s="24">
        <v>4571.1</v>
      </c>
      <c r="K58" s="24"/>
      <c r="L58" s="24">
        <f t="shared" si="0"/>
        <v>-1485.7</v>
      </c>
      <c r="M58" s="24"/>
      <c r="N58" s="24">
        <f t="shared" si="2"/>
        <v>-4571.1</v>
      </c>
      <c r="O58" s="24"/>
    </row>
    <row r="59" spans="1:15" ht="96" customHeight="1">
      <c r="A59" s="36" t="s">
        <v>447</v>
      </c>
      <c r="B59" s="22"/>
      <c r="C59" s="22"/>
      <c r="D59" s="22"/>
      <c r="E59" s="23" t="s">
        <v>446</v>
      </c>
      <c r="F59" s="18"/>
      <c r="G59" s="18"/>
      <c r="H59" s="18"/>
      <c r="I59" s="24">
        <v>389</v>
      </c>
      <c r="J59" s="24">
        <v>1267</v>
      </c>
      <c r="K59" s="24"/>
      <c r="L59" s="24">
        <f t="shared" si="0"/>
        <v>-389</v>
      </c>
      <c r="M59" s="24"/>
      <c r="N59" s="24">
        <f t="shared" si="2"/>
        <v>-1267</v>
      </c>
      <c r="O59" s="24"/>
    </row>
    <row r="60" spans="1:15" ht="97.5" customHeight="1">
      <c r="A60" s="36" t="s">
        <v>449</v>
      </c>
      <c r="B60" s="22"/>
      <c r="C60" s="22"/>
      <c r="D60" s="22"/>
      <c r="E60" s="23" t="s">
        <v>448</v>
      </c>
      <c r="F60" s="18"/>
      <c r="G60" s="18"/>
      <c r="H60" s="18"/>
      <c r="I60" s="24">
        <v>389</v>
      </c>
      <c r="J60" s="24">
        <v>1267</v>
      </c>
      <c r="K60" s="24"/>
      <c r="L60" s="24">
        <f t="shared" si="0"/>
        <v>-389</v>
      </c>
      <c r="M60" s="24"/>
      <c r="N60" s="24">
        <f t="shared" si="2"/>
        <v>-1267</v>
      </c>
      <c r="O60" s="24"/>
    </row>
    <row r="61" spans="1:15" ht="65.25" customHeight="1">
      <c r="A61" s="36" t="s">
        <v>451</v>
      </c>
      <c r="B61" s="22"/>
      <c r="C61" s="22"/>
      <c r="D61" s="22"/>
      <c r="E61" s="23" t="s">
        <v>450</v>
      </c>
      <c r="F61" s="18"/>
      <c r="G61" s="18"/>
      <c r="H61" s="18"/>
      <c r="I61" s="24">
        <v>389</v>
      </c>
      <c r="J61" s="24">
        <v>1267</v>
      </c>
      <c r="K61" s="24"/>
      <c r="L61" s="24">
        <f t="shared" si="0"/>
        <v>-389</v>
      </c>
      <c r="M61" s="24"/>
      <c r="N61" s="24">
        <f t="shared" si="2"/>
        <v>-1267</v>
      </c>
      <c r="O61" s="24"/>
    </row>
    <row r="62" spans="1:15" ht="37.5">
      <c r="A62" s="36" t="s">
        <v>395</v>
      </c>
      <c r="B62" s="22"/>
      <c r="C62" s="22"/>
      <c r="D62" s="22"/>
      <c r="E62" s="23" t="s">
        <v>452</v>
      </c>
      <c r="F62" s="18"/>
      <c r="G62" s="18"/>
      <c r="H62" s="18"/>
      <c r="I62" s="24">
        <v>4808.9</v>
      </c>
      <c r="J62" s="24"/>
      <c r="K62" s="24"/>
      <c r="L62" s="24">
        <f t="shared" si="0"/>
        <v>-4808.9</v>
      </c>
      <c r="M62" s="24"/>
      <c r="N62" s="24"/>
      <c r="O62" s="24"/>
    </row>
    <row r="63" spans="1:15" ht="61.5" customHeight="1">
      <c r="A63" s="36" t="s">
        <v>396</v>
      </c>
      <c r="B63" s="22"/>
      <c r="C63" s="22"/>
      <c r="D63" s="22"/>
      <c r="E63" s="23" t="s">
        <v>453</v>
      </c>
      <c r="F63" s="18"/>
      <c r="G63" s="18"/>
      <c r="H63" s="18"/>
      <c r="I63" s="24">
        <v>4808.9</v>
      </c>
      <c r="J63" s="24"/>
      <c r="K63" s="24"/>
      <c r="L63" s="24">
        <f t="shared" si="0"/>
        <v>-4808.9</v>
      </c>
      <c r="M63" s="24"/>
      <c r="N63" s="24"/>
      <c r="O63" s="24"/>
    </row>
    <row r="64" spans="1:15" ht="61.5" customHeight="1">
      <c r="A64" s="36" t="s">
        <v>486</v>
      </c>
      <c r="B64" s="22"/>
      <c r="C64" s="22"/>
      <c r="D64" s="22"/>
      <c r="E64" s="23" t="s">
        <v>487</v>
      </c>
      <c r="F64" s="18"/>
      <c r="G64" s="18"/>
      <c r="H64" s="18"/>
      <c r="I64" s="24"/>
      <c r="J64" s="24">
        <v>505.8</v>
      </c>
      <c r="K64" s="24"/>
      <c r="L64" s="24"/>
      <c r="M64" s="24"/>
      <c r="N64" s="24">
        <f t="shared" si="2"/>
        <v>-505.8</v>
      </c>
      <c r="O64" s="24"/>
    </row>
    <row r="65" spans="1:15" ht="75">
      <c r="A65" s="36" t="s">
        <v>488</v>
      </c>
      <c r="B65" s="22"/>
      <c r="C65" s="22"/>
      <c r="D65" s="22"/>
      <c r="E65" s="23" t="s">
        <v>489</v>
      </c>
      <c r="F65" s="18"/>
      <c r="G65" s="18"/>
      <c r="H65" s="18"/>
      <c r="I65" s="24"/>
      <c r="J65" s="24">
        <v>505.8</v>
      </c>
      <c r="K65" s="24"/>
      <c r="L65" s="24"/>
      <c r="M65" s="24"/>
      <c r="N65" s="24">
        <f t="shared" si="2"/>
        <v>-505.8</v>
      </c>
      <c r="O65" s="24"/>
    </row>
    <row r="66" spans="1:15" ht="112.5">
      <c r="A66" s="36" t="s">
        <v>454</v>
      </c>
      <c r="B66" s="22"/>
      <c r="C66" s="22"/>
      <c r="D66" s="22"/>
      <c r="E66" s="23" t="s">
        <v>455</v>
      </c>
      <c r="F66" s="18"/>
      <c r="G66" s="18"/>
      <c r="H66" s="18"/>
      <c r="I66" s="24">
        <v>9311.1</v>
      </c>
      <c r="J66" s="24">
        <v>13539.3</v>
      </c>
      <c r="K66" s="24">
        <v>12607</v>
      </c>
      <c r="L66" s="24">
        <f t="shared" si="0"/>
        <v>3295.8999999999996</v>
      </c>
      <c r="M66" s="24">
        <f t="shared" si="1"/>
        <v>135.39753627390962</v>
      </c>
      <c r="N66" s="24">
        <f t="shared" si="2"/>
        <v>-932.2999999999993</v>
      </c>
      <c r="O66" s="24">
        <f t="shared" si="3"/>
        <v>93.11411963690885</v>
      </c>
    </row>
    <row r="67" spans="1:15" ht="131.25">
      <c r="A67" s="36" t="s">
        <v>456</v>
      </c>
      <c r="B67" s="22"/>
      <c r="C67" s="22"/>
      <c r="D67" s="22"/>
      <c r="E67" s="23" t="s">
        <v>457</v>
      </c>
      <c r="F67" s="18"/>
      <c r="G67" s="18"/>
      <c r="H67" s="18"/>
      <c r="I67" s="24">
        <v>9311.1</v>
      </c>
      <c r="J67" s="24">
        <v>13539.3</v>
      </c>
      <c r="K67" s="24">
        <v>12607</v>
      </c>
      <c r="L67" s="24">
        <f t="shared" si="0"/>
        <v>3295.8999999999996</v>
      </c>
      <c r="M67" s="24">
        <f t="shared" si="1"/>
        <v>135.39753627390962</v>
      </c>
      <c r="N67" s="24">
        <f t="shared" si="2"/>
        <v>-932.2999999999993</v>
      </c>
      <c r="O67" s="24">
        <f t="shared" si="3"/>
        <v>93.11411963690885</v>
      </c>
    </row>
    <row r="68" spans="1:15" ht="18.75">
      <c r="A68" s="1" t="s">
        <v>362</v>
      </c>
      <c r="B68" s="1" t="s">
        <v>87</v>
      </c>
      <c r="C68" s="1" t="s">
        <v>7</v>
      </c>
      <c r="D68" s="1" t="s">
        <v>88</v>
      </c>
      <c r="E68" s="2" t="s">
        <v>87</v>
      </c>
      <c r="F68" s="1" t="s">
        <v>9</v>
      </c>
      <c r="G68" s="1" t="s">
        <v>10</v>
      </c>
      <c r="H68" s="1" t="s">
        <v>78</v>
      </c>
      <c r="I68" s="9">
        <v>22504</v>
      </c>
      <c r="J68" s="9">
        <v>23982.4</v>
      </c>
      <c r="K68" s="9">
        <v>19154.6</v>
      </c>
      <c r="L68" s="24">
        <f t="shared" si="0"/>
        <v>-3349.4000000000015</v>
      </c>
      <c r="M68" s="24">
        <f t="shared" si="1"/>
        <v>85.11642374688944</v>
      </c>
      <c r="N68" s="24">
        <f t="shared" si="2"/>
        <v>-4827.800000000003</v>
      </c>
      <c r="O68" s="24">
        <f t="shared" si="3"/>
        <v>79.86940422976848</v>
      </c>
    </row>
    <row r="69" spans="1:15" ht="18.75">
      <c r="A69" s="1" t="s">
        <v>363</v>
      </c>
      <c r="B69" s="1" t="s">
        <v>89</v>
      </c>
      <c r="C69" s="1" t="s">
        <v>52</v>
      </c>
      <c r="D69" s="1" t="s">
        <v>90</v>
      </c>
      <c r="E69" s="2" t="s">
        <v>89</v>
      </c>
      <c r="F69" s="1" t="s">
        <v>9</v>
      </c>
      <c r="G69" s="1" t="s">
        <v>10</v>
      </c>
      <c r="H69" s="1" t="s">
        <v>82</v>
      </c>
      <c r="I69" s="9">
        <v>22504</v>
      </c>
      <c r="J69" s="9">
        <v>23982.4</v>
      </c>
      <c r="K69" s="9">
        <v>19154.6</v>
      </c>
      <c r="L69" s="24">
        <f t="shared" si="0"/>
        <v>-3349.4000000000015</v>
      </c>
      <c r="M69" s="24">
        <f t="shared" si="1"/>
        <v>85.11642374688944</v>
      </c>
      <c r="N69" s="24">
        <f t="shared" si="2"/>
        <v>-4827.800000000003</v>
      </c>
      <c r="O69" s="24">
        <f t="shared" si="3"/>
        <v>79.86940422976848</v>
      </c>
    </row>
    <row r="70" spans="1:15" ht="37.5">
      <c r="A70" s="18" t="s">
        <v>307</v>
      </c>
      <c r="B70" s="18" t="s">
        <v>91</v>
      </c>
      <c r="C70" s="18" t="s">
        <v>7</v>
      </c>
      <c r="D70" s="18" t="s">
        <v>92</v>
      </c>
      <c r="E70" s="17" t="s">
        <v>91</v>
      </c>
      <c r="F70" s="18" t="s">
        <v>9</v>
      </c>
      <c r="G70" s="18" t="s">
        <v>10</v>
      </c>
      <c r="H70" s="18" t="s">
        <v>78</v>
      </c>
      <c r="I70" s="20">
        <f>I74+I76+I78+I80+I82+I84+I86+I88+I90+I92+I96+I98+I99+I101</f>
        <v>50099.7</v>
      </c>
      <c r="J70" s="20">
        <v>52499.2</v>
      </c>
      <c r="K70" s="20">
        <v>49812.7</v>
      </c>
      <c r="L70" s="20">
        <f t="shared" si="0"/>
        <v>-287</v>
      </c>
      <c r="M70" s="20">
        <f t="shared" si="1"/>
        <v>99.42714227829708</v>
      </c>
      <c r="N70" s="20">
        <f t="shared" si="2"/>
        <v>-2686.5</v>
      </c>
      <c r="O70" s="20">
        <f t="shared" si="3"/>
        <v>94.88277916615873</v>
      </c>
    </row>
    <row r="71" spans="1:15" ht="37.5">
      <c r="A71" s="13" t="s">
        <v>490</v>
      </c>
      <c r="B71" s="22"/>
      <c r="C71" s="22"/>
      <c r="D71" s="22"/>
      <c r="E71" s="23" t="s">
        <v>491</v>
      </c>
      <c r="F71" s="22"/>
      <c r="G71" s="22"/>
      <c r="H71" s="22"/>
      <c r="I71" s="24"/>
      <c r="J71" s="24"/>
      <c r="K71" s="24">
        <v>362.5</v>
      </c>
      <c r="L71" s="24">
        <f t="shared" si="0"/>
        <v>362.5</v>
      </c>
      <c r="M71" s="24"/>
      <c r="N71" s="24">
        <f t="shared" si="2"/>
        <v>362.5</v>
      </c>
      <c r="O71" s="24"/>
    </row>
    <row r="72" spans="1:15" ht="56.25">
      <c r="A72" s="13" t="s">
        <v>492</v>
      </c>
      <c r="B72" s="22"/>
      <c r="C72" s="22"/>
      <c r="D72" s="22"/>
      <c r="E72" s="23" t="s">
        <v>493</v>
      </c>
      <c r="F72" s="22"/>
      <c r="G72" s="22"/>
      <c r="H72" s="22"/>
      <c r="I72" s="24"/>
      <c r="J72" s="24"/>
      <c r="K72" s="24">
        <v>362.5</v>
      </c>
      <c r="L72" s="24">
        <f t="shared" si="0"/>
        <v>362.5</v>
      </c>
      <c r="M72" s="24"/>
      <c r="N72" s="24">
        <f t="shared" si="2"/>
        <v>362.5</v>
      </c>
      <c r="O72" s="24"/>
    </row>
    <row r="73" spans="2:15" ht="56.25">
      <c r="B73" s="13"/>
      <c r="C73" s="13"/>
      <c r="D73" s="13"/>
      <c r="E73" s="14" t="s">
        <v>364</v>
      </c>
      <c r="F73" s="13"/>
      <c r="G73" s="13"/>
      <c r="H73" s="13"/>
      <c r="I73" s="11">
        <v>1.7</v>
      </c>
      <c r="J73" s="11">
        <v>0.4</v>
      </c>
      <c r="K73" s="11">
        <v>18.6</v>
      </c>
      <c r="L73" s="24">
        <f aca="true" t="shared" si="4" ref="L73:L122">K73-I73</f>
        <v>16.900000000000002</v>
      </c>
      <c r="M73" s="24">
        <f aca="true" t="shared" si="5" ref="M73:M122">K73*100/I73</f>
        <v>1094.1176470588236</v>
      </c>
      <c r="N73" s="24">
        <f aca="true" t="shared" si="6" ref="N73:N122">K73-J73</f>
        <v>18.200000000000003</v>
      </c>
      <c r="O73" s="24">
        <f aca="true" t="shared" si="7" ref="O73:O122">K73*100/J73</f>
        <v>4650</v>
      </c>
    </row>
    <row r="74" spans="1:15" ht="75">
      <c r="A74" s="13" t="s">
        <v>308</v>
      </c>
      <c r="B74" s="13"/>
      <c r="C74" s="13"/>
      <c r="D74" s="13"/>
      <c r="E74" s="14" t="s">
        <v>365</v>
      </c>
      <c r="F74" s="13"/>
      <c r="G74" s="13"/>
      <c r="H74" s="13"/>
      <c r="I74" s="11">
        <v>1.7</v>
      </c>
      <c r="J74" s="11">
        <v>0.4</v>
      </c>
      <c r="K74" s="11">
        <v>18.6</v>
      </c>
      <c r="L74" s="24">
        <f t="shared" si="4"/>
        <v>16.900000000000002</v>
      </c>
      <c r="M74" s="24">
        <f t="shared" si="5"/>
        <v>1094.1176470588236</v>
      </c>
      <c r="N74" s="24">
        <f t="shared" si="6"/>
        <v>18.200000000000003</v>
      </c>
      <c r="O74" s="24">
        <f t="shared" si="7"/>
        <v>4650</v>
      </c>
    </row>
    <row r="75" spans="1:15" ht="56.25">
      <c r="A75" s="15" t="s">
        <v>309</v>
      </c>
      <c r="B75" s="1" t="s">
        <v>93</v>
      </c>
      <c r="C75" s="1" t="s">
        <v>7</v>
      </c>
      <c r="D75" s="1" t="s">
        <v>94</v>
      </c>
      <c r="E75" s="2" t="s">
        <v>93</v>
      </c>
      <c r="F75" s="1" t="s">
        <v>9</v>
      </c>
      <c r="G75" s="1" t="s">
        <v>10</v>
      </c>
      <c r="H75" s="1" t="s">
        <v>78</v>
      </c>
      <c r="I75" s="11">
        <v>326.4</v>
      </c>
      <c r="J75" s="11">
        <v>323.6</v>
      </c>
      <c r="K75" s="11">
        <v>366</v>
      </c>
      <c r="L75" s="24">
        <f t="shared" si="4"/>
        <v>39.60000000000002</v>
      </c>
      <c r="M75" s="24">
        <f t="shared" si="5"/>
        <v>112.13235294117648</v>
      </c>
      <c r="N75" s="24">
        <f t="shared" si="6"/>
        <v>42.39999999999998</v>
      </c>
      <c r="O75" s="24">
        <f t="shared" si="7"/>
        <v>113.10259579728059</v>
      </c>
    </row>
    <row r="76" spans="1:15" ht="56.25">
      <c r="A76" s="15" t="s">
        <v>310</v>
      </c>
      <c r="B76" s="1" t="s">
        <v>95</v>
      </c>
      <c r="C76" s="1" t="s">
        <v>81</v>
      </c>
      <c r="D76" s="1" t="s">
        <v>96</v>
      </c>
      <c r="E76" s="2" t="s">
        <v>95</v>
      </c>
      <c r="F76" s="1" t="s">
        <v>9</v>
      </c>
      <c r="G76" s="1" t="s">
        <v>10</v>
      </c>
      <c r="H76" s="1" t="s">
        <v>82</v>
      </c>
      <c r="I76" s="11">
        <v>326.4</v>
      </c>
      <c r="J76" s="11">
        <v>323.6</v>
      </c>
      <c r="K76" s="11">
        <v>366</v>
      </c>
      <c r="L76" s="24">
        <f t="shared" si="4"/>
        <v>39.60000000000002</v>
      </c>
      <c r="M76" s="24">
        <f t="shared" si="5"/>
        <v>112.13235294117648</v>
      </c>
      <c r="N76" s="24">
        <f t="shared" si="6"/>
        <v>42.39999999999998</v>
      </c>
      <c r="O76" s="24">
        <f t="shared" si="7"/>
        <v>113.10259579728059</v>
      </c>
    </row>
    <row r="77" spans="1:15" ht="56.25" hidden="1">
      <c r="A77" s="6" t="s">
        <v>311</v>
      </c>
      <c r="B77" s="6" t="s">
        <v>97</v>
      </c>
      <c r="C77" s="6" t="s">
        <v>7</v>
      </c>
      <c r="D77" s="6" t="s">
        <v>98</v>
      </c>
      <c r="E77" s="7" t="s">
        <v>97</v>
      </c>
      <c r="F77" s="6" t="s">
        <v>9</v>
      </c>
      <c r="G77" s="6" t="s">
        <v>10</v>
      </c>
      <c r="H77" s="6" t="s">
        <v>78</v>
      </c>
      <c r="I77" s="11"/>
      <c r="J77" s="11"/>
      <c r="K77" s="11"/>
      <c r="L77" s="24">
        <f t="shared" si="4"/>
        <v>0</v>
      </c>
      <c r="M77" s="24" t="e">
        <f t="shared" si="5"/>
        <v>#DIV/0!</v>
      </c>
      <c r="N77" s="24">
        <f t="shared" si="6"/>
        <v>0</v>
      </c>
      <c r="O77" s="24" t="e">
        <f t="shared" si="7"/>
        <v>#DIV/0!</v>
      </c>
    </row>
    <row r="78" spans="1:15" ht="56.25" hidden="1">
      <c r="A78" s="6" t="s">
        <v>312</v>
      </c>
      <c r="B78" s="6" t="s">
        <v>99</v>
      </c>
      <c r="C78" s="6" t="s">
        <v>53</v>
      </c>
      <c r="D78" s="6" t="s">
        <v>100</v>
      </c>
      <c r="E78" s="7" t="s">
        <v>99</v>
      </c>
      <c r="F78" s="6" t="s">
        <v>9</v>
      </c>
      <c r="G78" s="6" t="s">
        <v>10</v>
      </c>
      <c r="H78" s="6" t="s">
        <v>82</v>
      </c>
      <c r="I78" s="11"/>
      <c r="J78" s="11"/>
      <c r="K78" s="11"/>
      <c r="L78" s="24">
        <f t="shared" si="4"/>
        <v>0</v>
      </c>
      <c r="M78" s="24" t="e">
        <f t="shared" si="5"/>
        <v>#DIV/0!</v>
      </c>
      <c r="N78" s="24">
        <f t="shared" si="6"/>
        <v>0</v>
      </c>
      <c r="O78" s="24" t="e">
        <f t="shared" si="7"/>
        <v>#DIV/0!</v>
      </c>
    </row>
    <row r="79" spans="1:15" ht="56.25">
      <c r="A79" s="6" t="s">
        <v>313</v>
      </c>
      <c r="B79" s="6" t="s">
        <v>101</v>
      </c>
      <c r="C79" s="6" t="s">
        <v>7</v>
      </c>
      <c r="D79" s="6" t="s">
        <v>102</v>
      </c>
      <c r="E79" s="7" t="s">
        <v>101</v>
      </c>
      <c r="F79" s="6" t="s">
        <v>9</v>
      </c>
      <c r="G79" s="6" t="s">
        <v>10</v>
      </c>
      <c r="H79" s="6" t="s">
        <v>78</v>
      </c>
      <c r="I79" s="11">
        <v>336.9</v>
      </c>
      <c r="J79" s="11">
        <v>311.4</v>
      </c>
      <c r="K79" s="11"/>
      <c r="L79" s="24">
        <f t="shared" si="4"/>
        <v>-336.9</v>
      </c>
      <c r="M79" s="24"/>
      <c r="N79" s="24">
        <f t="shared" si="6"/>
        <v>-311.4</v>
      </c>
      <c r="O79" s="24"/>
    </row>
    <row r="80" spans="1:15" ht="56.25">
      <c r="A80" s="6" t="s">
        <v>314</v>
      </c>
      <c r="B80" s="6" t="s">
        <v>103</v>
      </c>
      <c r="C80" s="6" t="s">
        <v>39</v>
      </c>
      <c r="D80" s="6" t="s">
        <v>104</v>
      </c>
      <c r="E80" s="7" t="s">
        <v>103</v>
      </c>
      <c r="F80" s="6" t="s">
        <v>9</v>
      </c>
      <c r="G80" s="6" t="s">
        <v>10</v>
      </c>
      <c r="H80" s="6" t="s">
        <v>82</v>
      </c>
      <c r="I80" s="11">
        <v>336.9</v>
      </c>
      <c r="J80" s="11">
        <v>311.4</v>
      </c>
      <c r="K80" s="11"/>
      <c r="L80" s="24">
        <f t="shared" si="4"/>
        <v>-336.9</v>
      </c>
      <c r="M80" s="24"/>
      <c r="N80" s="24">
        <f t="shared" si="6"/>
        <v>-311.4</v>
      </c>
      <c r="O80" s="24"/>
    </row>
    <row r="81" spans="1:15" ht="56.25">
      <c r="A81" s="1" t="s">
        <v>315</v>
      </c>
      <c r="B81" s="1" t="s">
        <v>105</v>
      </c>
      <c r="C81" s="1" t="s">
        <v>7</v>
      </c>
      <c r="D81" s="1" t="s">
        <v>106</v>
      </c>
      <c r="E81" s="2" t="s">
        <v>105</v>
      </c>
      <c r="F81" s="1" t="s">
        <v>9</v>
      </c>
      <c r="G81" s="1" t="s">
        <v>10</v>
      </c>
      <c r="H81" s="1" t="s">
        <v>78</v>
      </c>
      <c r="I81" s="11">
        <v>8810.5</v>
      </c>
      <c r="J81" s="11">
        <v>8104.5</v>
      </c>
      <c r="K81" s="11">
        <v>8750</v>
      </c>
      <c r="L81" s="24">
        <f t="shared" si="4"/>
        <v>-60.5</v>
      </c>
      <c r="M81" s="24">
        <f t="shared" si="5"/>
        <v>99.31331933488451</v>
      </c>
      <c r="N81" s="24">
        <f t="shared" si="6"/>
        <v>645.5</v>
      </c>
      <c r="O81" s="24">
        <f t="shared" si="7"/>
        <v>107.96471096304522</v>
      </c>
    </row>
    <row r="82" spans="1:15" ht="56.25">
      <c r="A82" s="1" t="s">
        <v>316</v>
      </c>
      <c r="B82" s="1" t="s">
        <v>108</v>
      </c>
      <c r="C82" s="1" t="s">
        <v>52</v>
      </c>
      <c r="D82" s="1" t="s">
        <v>109</v>
      </c>
      <c r="E82" s="2" t="s">
        <v>108</v>
      </c>
      <c r="F82" s="1" t="s">
        <v>9</v>
      </c>
      <c r="G82" s="1" t="s">
        <v>10</v>
      </c>
      <c r="H82" s="1" t="s">
        <v>82</v>
      </c>
      <c r="I82" s="11">
        <v>8810.5</v>
      </c>
      <c r="J82" s="11">
        <v>8104.5</v>
      </c>
      <c r="K82" s="11">
        <v>8750</v>
      </c>
      <c r="L82" s="24">
        <f t="shared" si="4"/>
        <v>-60.5</v>
      </c>
      <c r="M82" s="24">
        <f t="shared" si="5"/>
        <v>99.31331933488451</v>
      </c>
      <c r="N82" s="24">
        <f t="shared" si="6"/>
        <v>645.5</v>
      </c>
      <c r="O82" s="24">
        <f t="shared" si="7"/>
        <v>107.96471096304522</v>
      </c>
    </row>
    <row r="83" spans="1:15" ht="112.5" hidden="1">
      <c r="A83" s="1" t="s">
        <v>317</v>
      </c>
      <c r="B83" s="1" t="s">
        <v>110</v>
      </c>
      <c r="C83" s="1" t="s">
        <v>7</v>
      </c>
      <c r="D83" s="1" t="s">
        <v>111</v>
      </c>
      <c r="E83" s="2" t="s">
        <v>458</v>
      </c>
      <c r="F83" s="1" t="s">
        <v>9</v>
      </c>
      <c r="G83" s="1" t="s">
        <v>10</v>
      </c>
      <c r="H83" s="1" t="s">
        <v>78</v>
      </c>
      <c r="I83" s="11"/>
      <c r="J83" s="11"/>
      <c r="K83" s="11"/>
      <c r="L83" s="24">
        <f t="shared" si="4"/>
        <v>0</v>
      </c>
      <c r="M83" s="24" t="e">
        <f t="shared" si="5"/>
        <v>#DIV/0!</v>
      </c>
      <c r="N83" s="24">
        <f t="shared" si="6"/>
        <v>0</v>
      </c>
      <c r="O83" s="24" t="e">
        <f t="shared" si="7"/>
        <v>#DIV/0!</v>
      </c>
    </row>
    <row r="84" spans="1:15" ht="93.75" hidden="1">
      <c r="A84" s="1" t="s">
        <v>318</v>
      </c>
      <c r="B84" s="1" t="s">
        <v>112</v>
      </c>
      <c r="C84" s="1" t="s">
        <v>39</v>
      </c>
      <c r="D84" s="1" t="s">
        <v>113</v>
      </c>
      <c r="E84" s="2" t="s">
        <v>112</v>
      </c>
      <c r="F84" s="1" t="s">
        <v>9</v>
      </c>
      <c r="G84" s="1" t="s">
        <v>10</v>
      </c>
      <c r="H84" s="1" t="s">
        <v>82</v>
      </c>
      <c r="I84" s="11"/>
      <c r="J84" s="11"/>
      <c r="K84" s="11"/>
      <c r="L84" s="24">
        <f t="shared" si="4"/>
        <v>0</v>
      </c>
      <c r="M84" s="24" t="e">
        <f t="shared" si="5"/>
        <v>#DIV/0!</v>
      </c>
      <c r="N84" s="24">
        <f t="shared" si="6"/>
        <v>0</v>
      </c>
      <c r="O84" s="24" t="e">
        <f t="shared" si="7"/>
        <v>#DIV/0!</v>
      </c>
    </row>
    <row r="85" spans="1:15" ht="77.25" customHeight="1">
      <c r="A85" s="1" t="s">
        <v>317</v>
      </c>
      <c r="B85" s="1" t="s">
        <v>114</v>
      </c>
      <c r="C85" s="1" t="s">
        <v>7</v>
      </c>
      <c r="D85" s="1" t="s">
        <v>115</v>
      </c>
      <c r="E85" s="2" t="s">
        <v>459</v>
      </c>
      <c r="F85" s="1" t="s">
        <v>9</v>
      </c>
      <c r="G85" s="1" t="s">
        <v>10</v>
      </c>
      <c r="H85" s="1" t="s">
        <v>78</v>
      </c>
      <c r="I85" s="25">
        <v>2084.3</v>
      </c>
      <c r="J85" s="25">
        <v>2379</v>
      </c>
      <c r="K85" s="25">
        <v>1320</v>
      </c>
      <c r="L85" s="24">
        <f t="shared" si="4"/>
        <v>-764.3000000000002</v>
      </c>
      <c r="M85" s="24">
        <f t="shared" si="5"/>
        <v>63.33061459482799</v>
      </c>
      <c r="N85" s="24">
        <f t="shared" si="6"/>
        <v>-1059</v>
      </c>
      <c r="O85" s="24">
        <f t="shared" si="7"/>
        <v>55.48549810844893</v>
      </c>
    </row>
    <row r="86" spans="1:15" ht="75">
      <c r="A86" s="1" t="s">
        <v>318</v>
      </c>
      <c r="B86" s="1" t="s">
        <v>116</v>
      </c>
      <c r="C86" s="1" t="s">
        <v>54</v>
      </c>
      <c r="D86" s="1" t="s">
        <v>117</v>
      </c>
      <c r="E86" s="2" t="s">
        <v>460</v>
      </c>
      <c r="F86" s="1" t="s">
        <v>9</v>
      </c>
      <c r="G86" s="1" t="s">
        <v>10</v>
      </c>
      <c r="H86" s="1" t="s">
        <v>82</v>
      </c>
      <c r="I86" s="11">
        <v>2084.3</v>
      </c>
      <c r="J86" s="11">
        <v>2379</v>
      </c>
      <c r="K86" s="11">
        <v>1320</v>
      </c>
      <c r="L86" s="24">
        <f t="shared" si="4"/>
        <v>-764.3000000000002</v>
      </c>
      <c r="M86" s="24">
        <f t="shared" si="5"/>
        <v>63.33061459482799</v>
      </c>
      <c r="N86" s="24">
        <f t="shared" si="6"/>
        <v>-1059</v>
      </c>
      <c r="O86" s="24">
        <f t="shared" si="7"/>
        <v>55.48549810844893</v>
      </c>
    </row>
    <row r="87" spans="1:15" ht="112.5">
      <c r="A87" s="6" t="s">
        <v>319</v>
      </c>
      <c r="B87" s="6" t="s">
        <v>118</v>
      </c>
      <c r="C87" s="6" t="s">
        <v>7</v>
      </c>
      <c r="D87" s="6" t="s">
        <v>119</v>
      </c>
      <c r="E87" s="7" t="s">
        <v>118</v>
      </c>
      <c r="F87" s="6" t="s">
        <v>9</v>
      </c>
      <c r="G87" s="6" t="s">
        <v>10</v>
      </c>
      <c r="H87" s="6" t="s">
        <v>78</v>
      </c>
      <c r="I87" s="11">
        <v>677</v>
      </c>
      <c r="J87" s="11">
        <v>833.6</v>
      </c>
      <c r="K87" s="11">
        <v>697.2</v>
      </c>
      <c r="L87" s="24">
        <f t="shared" si="4"/>
        <v>20.200000000000045</v>
      </c>
      <c r="M87" s="24">
        <f t="shared" si="5"/>
        <v>102.9837518463811</v>
      </c>
      <c r="N87" s="24">
        <f t="shared" si="6"/>
        <v>-136.39999999999998</v>
      </c>
      <c r="O87" s="24">
        <f t="shared" si="7"/>
        <v>83.63723608445298</v>
      </c>
    </row>
    <row r="88" spans="1:15" ht="95.25" customHeight="1">
      <c r="A88" s="6" t="s">
        <v>320</v>
      </c>
      <c r="B88" s="6" t="s">
        <v>120</v>
      </c>
      <c r="C88" s="6" t="s">
        <v>54</v>
      </c>
      <c r="D88" s="6" t="s">
        <v>121</v>
      </c>
      <c r="E88" s="7" t="s">
        <v>120</v>
      </c>
      <c r="F88" s="6" t="s">
        <v>9</v>
      </c>
      <c r="G88" s="6" t="s">
        <v>10</v>
      </c>
      <c r="H88" s="6" t="s">
        <v>82</v>
      </c>
      <c r="I88" s="11">
        <v>677</v>
      </c>
      <c r="J88" s="11">
        <v>833.6</v>
      </c>
      <c r="K88" s="11">
        <v>697.2</v>
      </c>
      <c r="L88" s="24">
        <f t="shared" si="4"/>
        <v>20.200000000000045</v>
      </c>
      <c r="M88" s="24">
        <f t="shared" si="5"/>
        <v>102.9837518463811</v>
      </c>
      <c r="N88" s="24">
        <f t="shared" si="6"/>
        <v>-136.39999999999998</v>
      </c>
      <c r="O88" s="24">
        <f t="shared" si="7"/>
        <v>83.63723608445298</v>
      </c>
    </row>
    <row r="89" spans="1:15" ht="86.25" customHeight="1">
      <c r="A89" s="6" t="s">
        <v>397</v>
      </c>
      <c r="B89" s="1" t="s">
        <v>122</v>
      </c>
      <c r="C89" s="1" t="s">
        <v>7</v>
      </c>
      <c r="D89" s="1" t="s">
        <v>123</v>
      </c>
      <c r="E89" s="2" t="s">
        <v>398</v>
      </c>
      <c r="F89" s="1" t="s">
        <v>9</v>
      </c>
      <c r="G89" s="1" t="s">
        <v>10</v>
      </c>
      <c r="H89" s="1" t="s">
        <v>78</v>
      </c>
      <c r="I89" s="11">
        <v>222.7</v>
      </c>
      <c r="J89" s="11">
        <v>75</v>
      </c>
      <c r="K89" s="11">
        <v>1241.6</v>
      </c>
      <c r="L89" s="24">
        <f t="shared" si="4"/>
        <v>1018.8999999999999</v>
      </c>
      <c r="M89" s="24">
        <f t="shared" si="5"/>
        <v>557.5213291423439</v>
      </c>
      <c r="N89" s="24">
        <f t="shared" si="6"/>
        <v>1166.6</v>
      </c>
      <c r="O89" s="24">
        <f t="shared" si="7"/>
        <v>1655.4666666666665</v>
      </c>
    </row>
    <row r="90" spans="1:15" ht="83.25" customHeight="1">
      <c r="A90" s="6" t="s">
        <v>399</v>
      </c>
      <c r="B90" s="1" t="s">
        <v>124</v>
      </c>
      <c r="C90" s="1" t="s">
        <v>107</v>
      </c>
      <c r="D90" s="1" t="s">
        <v>125</v>
      </c>
      <c r="E90" s="2" t="s">
        <v>400</v>
      </c>
      <c r="F90" s="1" t="s">
        <v>9</v>
      </c>
      <c r="G90" s="1" t="s">
        <v>10</v>
      </c>
      <c r="H90" s="1" t="s">
        <v>82</v>
      </c>
      <c r="I90" s="11">
        <v>222.7</v>
      </c>
      <c r="J90" s="11">
        <v>75</v>
      </c>
      <c r="K90" s="11">
        <v>1241.6</v>
      </c>
      <c r="L90" s="24">
        <f t="shared" si="4"/>
        <v>1018.8999999999999</v>
      </c>
      <c r="M90" s="24">
        <f t="shared" si="5"/>
        <v>557.5213291423439</v>
      </c>
      <c r="N90" s="24">
        <f t="shared" si="6"/>
        <v>1166.6</v>
      </c>
      <c r="O90" s="24">
        <f t="shared" si="7"/>
        <v>1655.4666666666665</v>
      </c>
    </row>
    <row r="91" spans="1:15" ht="112.5">
      <c r="A91" s="1" t="s">
        <v>401</v>
      </c>
      <c r="B91" s="1" t="s">
        <v>126</v>
      </c>
      <c r="C91" s="1" t="s">
        <v>7</v>
      </c>
      <c r="D91" s="1" t="s">
        <v>127</v>
      </c>
      <c r="E91" s="2" t="s">
        <v>402</v>
      </c>
      <c r="F91" s="1" t="s">
        <v>9</v>
      </c>
      <c r="G91" s="1" t="s">
        <v>10</v>
      </c>
      <c r="H91" s="1" t="s">
        <v>78</v>
      </c>
      <c r="I91" s="11">
        <v>4525</v>
      </c>
      <c r="J91" s="11">
        <v>1500</v>
      </c>
      <c r="K91" s="11">
        <v>4304.5</v>
      </c>
      <c r="L91" s="24">
        <f t="shared" si="4"/>
        <v>-220.5</v>
      </c>
      <c r="M91" s="24">
        <f t="shared" si="5"/>
        <v>95.12707182320442</v>
      </c>
      <c r="N91" s="24">
        <f t="shared" si="6"/>
        <v>2804.5</v>
      </c>
      <c r="O91" s="24">
        <f t="shared" si="7"/>
        <v>286.96666666666664</v>
      </c>
    </row>
    <row r="92" spans="1:15" ht="112.5">
      <c r="A92" s="1" t="s">
        <v>404</v>
      </c>
      <c r="B92" s="1" t="s">
        <v>128</v>
      </c>
      <c r="C92" s="1" t="s">
        <v>107</v>
      </c>
      <c r="D92" s="1" t="s">
        <v>129</v>
      </c>
      <c r="E92" s="2" t="s">
        <v>403</v>
      </c>
      <c r="F92" s="1" t="s">
        <v>9</v>
      </c>
      <c r="G92" s="1" t="s">
        <v>10</v>
      </c>
      <c r="H92" s="1" t="s">
        <v>82</v>
      </c>
      <c r="I92" s="11">
        <v>4525</v>
      </c>
      <c r="J92" s="11">
        <v>1500</v>
      </c>
      <c r="K92" s="11">
        <v>4304.5</v>
      </c>
      <c r="L92" s="24">
        <f t="shared" si="4"/>
        <v>-220.5</v>
      </c>
      <c r="M92" s="24">
        <f t="shared" si="5"/>
        <v>95.12707182320442</v>
      </c>
      <c r="N92" s="24">
        <f t="shared" si="6"/>
        <v>2804.5</v>
      </c>
      <c r="O92" s="24">
        <f t="shared" si="7"/>
        <v>286.96666666666664</v>
      </c>
    </row>
    <row r="93" spans="1:15" ht="93.75">
      <c r="A93" s="1" t="s">
        <v>494</v>
      </c>
      <c r="B93" s="1"/>
      <c r="C93" s="1"/>
      <c r="D93" s="1"/>
      <c r="E93" s="2" t="s">
        <v>495</v>
      </c>
      <c r="F93" s="1"/>
      <c r="G93" s="1"/>
      <c r="H93" s="1"/>
      <c r="I93" s="11"/>
      <c r="J93" s="11"/>
      <c r="K93" s="11">
        <v>743.9</v>
      </c>
      <c r="L93" s="24">
        <f t="shared" si="4"/>
        <v>743.9</v>
      </c>
      <c r="M93" s="24"/>
      <c r="N93" s="24">
        <f t="shared" si="6"/>
        <v>743.9</v>
      </c>
      <c r="O93" s="24"/>
    </row>
    <row r="94" spans="1:15" ht="93.75">
      <c r="A94" s="1" t="s">
        <v>496</v>
      </c>
      <c r="B94" s="1"/>
      <c r="C94" s="1"/>
      <c r="D94" s="1"/>
      <c r="E94" s="2" t="s">
        <v>497</v>
      </c>
      <c r="F94" s="1"/>
      <c r="G94" s="1"/>
      <c r="H94" s="1"/>
      <c r="I94" s="11"/>
      <c r="J94" s="11"/>
      <c r="K94" s="11">
        <v>743.9</v>
      </c>
      <c r="L94" s="24">
        <f t="shared" si="4"/>
        <v>743.9</v>
      </c>
      <c r="M94" s="24"/>
      <c r="N94" s="24">
        <f t="shared" si="6"/>
        <v>743.9</v>
      </c>
      <c r="O94" s="24"/>
    </row>
    <row r="95" spans="1:15" ht="112.5">
      <c r="A95" s="1" t="s">
        <v>405</v>
      </c>
      <c r="B95" s="1" t="s">
        <v>130</v>
      </c>
      <c r="C95" s="1" t="s">
        <v>7</v>
      </c>
      <c r="D95" s="1" t="s">
        <v>131</v>
      </c>
      <c r="E95" s="2" t="s">
        <v>406</v>
      </c>
      <c r="F95" s="1" t="s">
        <v>9</v>
      </c>
      <c r="G95" s="1" t="s">
        <v>10</v>
      </c>
      <c r="H95" s="1" t="s">
        <v>78</v>
      </c>
      <c r="I95" s="11">
        <v>30</v>
      </c>
      <c r="J95" s="11">
        <v>22</v>
      </c>
      <c r="K95" s="11">
        <v>244.1</v>
      </c>
      <c r="L95" s="24">
        <f t="shared" si="4"/>
        <v>214.1</v>
      </c>
      <c r="M95" s="24">
        <f t="shared" si="5"/>
        <v>813.6666666666666</v>
      </c>
      <c r="N95" s="24">
        <f t="shared" si="6"/>
        <v>222.1</v>
      </c>
      <c r="O95" s="24">
        <f t="shared" si="7"/>
        <v>1109.5454545454545</v>
      </c>
    </row>
    <row r="96" spans="1:15" ht="112.5">
      <c r="A96" s="1" t="s">
        <v>407</v>
      </c>
      <c r="B96" s="1" t="s">
        <v>130</v>
      </c>
      <c r="C96" s="1" t="s">
        <v>7</v>
      </c>
      <c r="D96" s="1" t="s">
        <v>131</v>
      </c>
      <c r="E96" s="2" t="s">
        <v>408</v>
      </c>
      <c r="F96" s="1" t="s">
        <v>9</v>
      </c>
      <c r="G96" s="1" t="s">
        <v>10</v>
      </c>
      <c r="H96" s="1" t="s">
        <v>82</v>
      </c>
      <c r="I96" s="11">
        <v>30</v>
      </c>
      <c r="J96" s="11">
        <v>22</v>
      </c>
      <c r="K96" s="11">
        <v>244.1</v>
      </c>
      <c r="L96" s="24">
        <f t="shared" si="4"/>
        <v>214.1</v>
      </c>
      <c r="M96" s="24">
        <f t="shared" si="5"/>
        <v>813.6666666666666</v>
      </c>
      <c r="N96" s="24">
        <f t="shared" si="6"/>
        <v>222.1</v>
      </c>
      <c r="O96" s="24">
        <f t="shared" si="7"/>
        <v>1109.5454545454545</v>
      </c>
    </row>
    <row r="97" spans="1:15" ht="83.25" customHeight="1">
      <c r="A97" s="1" t="s">
        <v>409</v>
      </c>
      <c r="B97" s="1"/>
      <c r="C97" s="1"/>
      <c r="D97" s="1"/>
      <c r="E97" s="2" t="s">
        <v>461</v>
      </c>
      <c r="F97" s="1"/>
      <c r="G97" s="1"/>
      <c r="H97" s="1"/>
      <c r="I97" s="11">
        <v>118.9</v>
      </c>
      <c r="J97" s="11">
        <v>151</v>
      </c>
      <c r="K97" s="11">
        <v>65.2</v>
      </c>
      <c r="L97" s="24">
        <f t="shared" si="4"/>
        <v>-53.7</v>
      </c>
      <c r="M97" s="24">
        <f t="shared" si="5"/>
        <v>54.83599663582842</v>
      </c>
      <c r="N97" s="24">
        <f t="shared" si="6"/>
        <v>-85.8</v>
      </c>
      <c r="O97" s="24">
        <f t="shared" si="7"/>
        <v>43.17880794701987</v>
      </c>
    </row>
    <row r="98" spans="1:15" ht="82.5" customHeight="1">
      <c r="A98" s="1" t="s">
        <v>410</v>
      </c>
      <c r="B98" s="1"/>
      <c r="C98" s="1"/>
      <c r="D98" s="1"/>
      <c r="E98" s="2" t="s">
        <v>462</v>
      </c>
      <c r="F98" s="1"/>
      <c r="G98" s="1"/>
      <c r="H98" s="1"/>
      <c r="I98" s="11">
        <v>118.9</v>
      </c>
      <c r="J98" s="11">
        <v>151</v>
      </c>
      <c r="K98" s="11">
        <v>65.2</v>
      </c>
      <c r="L98" s="24">
        <f t="shared" si="4"/>
        <v>-53.7</v>
      </c>
      <c r="M98" s="24">
        <f t="shared" si="5"/>
        <v>54.83599663582842</v>
      </c>
      <c r="N98" s="24">
        <f t="shared" si="6"/>
        <v>-85.8</v>
      </c>
      <c r="O98" s="24">
        <f t="shared" si="7"/>
        <v>43.17880794701987</v>
      </c>
    </row>
    <row r="99" spans="1:15" ht="93.75">
      <c r="A99" s="1" t="s">
        <v>463</v>
      </c>
      <c r="B99" s="1"/>
      <c r="C99" s="1"/>
      <c r="D99" s="1"/>
      <c r="E99" s="2" t="s">
        <v>464</v>
      </c>
      <c r="F99" s="1"/>
      <c r="G99" s="1"/>
      <c r="H99" s="1"/>
      <c r="I99" s="11">
        <v>634.2</v>
      </c>
      <c r="J99" s="11">
        <v>8860.9</v>
      </c>
      <c r="K99" s="11">
        <v>654.6</v>
      </c>
      <c r="L99" s="24">
        <f t="shared" si="4"/>
        <v>20.399999999999977</v>
      </c>
      <c r="M99" s="24">
        <f t="shared" si="5"/>
        <v>103.2166508987701</v>
      </c>
      <c r="N99" s="24">
        <f t="shared" si="6"/>
        <v>-8206.3</v>
      </c>
      <c r="O99" s="24">
        <f t="shared" si="7"/>
        <v>7.387511426604521</v>
      </c>
    </row>
    <row r="100" spans="1:15" ht="93.75">
      <c r="A100" s="1" t="s">
        <v>465</v>
      </c>
      <c r="B100" s="1"/>
      <c r="C100" s="1"/>
      <c r="D100" s="1"/>
      <c r="E100" s="2" t="s">
        <v>466</v>
      </c>
      <c r="F100" s="1"/>
      <c r="G100" s="1"/>
      <c r="H100" s="1"/>
      <c r="I100" s="11">
        <v>634.2</v>
      </c>
      <c r="J100" s="11">
        <v>8860.9</v>
      </c>
      <c r="K100" s="11">
        <v>654.6</v>
      </c>
      <c r="L100" s="24">
        <f t="shared" si="4"/>
        <v>20.399999999999977</v>
      </c>
      <c r="M100" s="24">
        <f t="shared" si="5"/>
        <v>103.2166508987701</v>
      </c>
      <c r="N100" s="24">
        <f t="shared" si="6"/>
        <v>-8206.3</v>
      </c>
      <c r="O100" s="24">
        <f t="shared" si="7"/>
        <v>7.387511426604521</v>
      </c>
    </row>
    <row r="101" spans="1:15" ht="18.75">
      <c r="A101" s="1" t="s">
        <v>468</v>
      </c>
      <c r="B101" s="1"/>
      <c r="C101" s="1"/>
      <c r="D101" s="1"/>
      <c r="E101" s="2" t="s">
        <v>467</v>
      </c>
      <c r="F101" s="1"/>
      <c r="G101" s="1"/>
      <c r="H101" s="1"/>
      <c r="I101" s="11">
        <v>32332.1</v>
      </c>
      <c r="J101" s="11">
        <v>29937.8</v>
      </c>
      <c r="K101" s="11">
        <v>31044.5</v>
      </c>
      <c r="L101" s="24">
        <f t="shared" si="4"/>
        <v>-1287.5999999999985</v>
      </c>
      <c r="M101" s="24">
        <f t="shared" si="5"/>
        <v>96.01758005202261</v>
      </c>
      <c r="N101" s="24">
        <f t="shared" si="6"/>
        <v>1106.7000000000007</v>
      </c>
      <c r="O101" s="24">
        <f t="shared" si="7"/>
        <v>103.69666441755908</v>
      </c>
    </row>
    <row r="102" spans="1:15" ht="18.75">
      <c r="A102" s="1" t="s">
        <v>470</v>
      </c>
      <c r="B102" s="1"/>
      <c r="C102" s="1"/>
      <c r="D102" s="1"/>
      <c r="E102" s="2" t="s">
        <v>469</v>
      </c>
      <c r="F102" s="1"/>
      <c r="G102" s="1"/>
      <c r="H102" s="1"/>
      <c r="I102" s="11">
        <v>32332.1</v>
      </c>
      <c r="J102" s="11">
        <v>29937.8</v>
      </c>
      <c r="K102" s="11">
        <v>31044.5</v>
      </c>
      <c r="L102" s="24">
        <f t="shared" si="4"/>
        <v>-1287.5999999999985</v>
      </c>
      <c r="M102" s="24">
        <f t="shared" si="5"/>
        <v>96.01758005202261</v>
      </c>
      <c r="N102" s="24">
        <f t="shared" si="6"/>
        <v>1106.7000000000007</v>
      </c>
      <c r="O102" s="24">
        <f t="shared" si="7"/>
        <v>103.69666441755908</v>
      </c>
    </row>
    <row r="103" spans="1:15" ht="18.75">
      <c r="A103" s="18" t="s">
        <v>321</v>
      </c>
      <c r="B103" s="18" t="s">
        <v>132</v>
      </c>
      <c r="C103" s="18" t="s">
        <v>7</v>
      </c>
      <c r="D103" s="18" t="s">
        <v>133</v>
      </c>
      <c r="E103" s="17" t="s">
        <v>132</v>
      </c>
      <c r="F103" s="18" t="s">
        <v>9</v>
      </c>
      <c r="G103" s="18" t="s">
        <v>10</v>
      </c>
      <c r="H103" s="18" t="s">
        <v>78</v>
      </c>
      <c r="I103" s="20">
        <f>I105+I107+I109+I113+I110</f>
        <v>2882.2000000000003</v>
      </c>
      <c r="J103" s="20">
        <v>14.7</v>
      </c>
      <c r="K103" s="20">
        <v>5.9</v>
      </c>
      <c r="L103" s="20">
        <f t="shared" si="4"/>
        <v>-2876.3</v>
      </c>
      <c r="M103" s="20">
        <f t="shared" si="5"/>
        <v>0.2047047394351537</v>
      </c>
      <c r="N103" s="20">
        <f t="shared" si="6"/>
        <v>-8.799999999999999</v>
      </c>
      <c r="O103" s="20">
        <f t="shared" si="7"/>
        <v>40.13605442176871</v>
      </c>
    </row>
    <row r="104" spans="1:15" ht="75">
      <c r="A104" s="36" t="s">
        <v>366</v>
      </c>
      <c r="B104" s="18"/>
      <c r="C104" s="18"/>
      <c r="D104" s="18"/>
      <c r="E104" s="23" t="s">
        <v>367</v>
      </c>
      <c r="F104" s="22"/>
      <c r="G104" s="22"/>
      <c r="H104" s="22"/>
      <c r="I104" s="24">
        <v>6.4</v>
      </c>
      <c r="J104" s="24">
        <v>11.3</v>
      </c>
      <c r="K104" s="24">
        <v>5.9</v>
      </c>
      <c r="L104" s="24">
        <f t="shared" si="4"/>
        <v>-0.5</v>
      </c>
      <c r="M104" s="24">
        <f t="shared" si="5"/>
        <v>92.1875</v>
      </c>
      <c r="N104" s="24">
        <f t="shared" si="6"/>
        <v>-5.4</v>
      </c>
      <c r="O104" s="24">
        <f t="shared" si="7"/>
        <v>52.21238938053097</v>
      </c>
    </row>
    <row r="105" spans="1:15" ht="93.75">
      <c r="A105" s="36" t="s">
        <v>368</v>
      </c>
      <c r="B105" s="18"/>
      <c r="C105" s="18"/>
      <c r="D105" s="18"/>
      <c r="E105" s="23" t="s">
        <v>369</v>
      </c>
      <c r="F105" s="22"/>
      <c r="G105" s="22"/>
      <c r="H105" s="22"/>
      <c r="I105" s="24">
        <v>6.4</v>
      </c>
      <c r="J105" s="24">
        <v>11.3</v>
      </c>
      <c r="K105" s="24">
        <v>5.9</v>
      </c>
      <c r="L105" s="24">
        <f t="shared" si="4"/>
        <v>-0.5</v>
      </c>
      <c r="M105" s="24">
        <f t="shared" si="5"/>
        <v>92.1875</v>
      </c>
      <c r="N105" s="24">
        <f t="shared" si="6"/>
        <v>-5.4</v>
      </c>
      <c r="O105" s="24">
        <f t="shared" si="7"/>
        <v>52.21238938053097</v>
      </c>
    </row>
    <row r="106" spans="1:15" ht="75">
      <c r="A106" s="13" t="s">
        <v>322</v>
      </c>
      <c r="B106" s="13"/>
      <c r="C106" s="13"/>
      <c r="D106" s="13"/>
      <c r="E106" s="14" t="s">
        <v>323</v>
      </c>
      <c r="F106" s="13"/>
      <c r="G106" s="13"/>
      <c r="H106" s="13"/>
      <c r="I106" s="11"/>
      <c r="J106" s="11">
        <v>3.1</v>
      </c>
      <c r="K106" s="11"/>
      <c r="L106" s="24"/>
      <c r="M106" s="24"/>
      <c r="N106" s="24">
        <f t="shared" si="6"/>
        <v>-3.1</v>
      </c>
      <c r="O106" s="24"/>
    </row>
    <row r="107" spans="1:15" ht="93.75">
      <c r="A107" s="13" t="s">
        <v>324</v>
      </c>
      <c r="B107" s="13"/>
      <c r="C107" s="13"/>
      <c r="D107" s="13"/>
      <c r="E107" s="14" t="s">
        <v>412</v>
      </c>
      <c r="F107" s="13"/>
      <c r="G107" s="13"/>
      <c r="H107" s="13"/>
      <c r="I107" s="11"/>
      <c r="J107" s="11">
        <v>3.1</v>
      </c>
      <c r="K107" s="11"/>
      <c r="L107" s="24"/>
      <c r="M107" s="24"/>
      <c r="N107" s="24">
        <f t="shared" si="6"/>
        <v>-3.1</v>
      </c>
      <c r="O107" s="24"/>
    </row>
    <row r="108" spans="1:15" ht="112.5">
      <c r="A108" s="13" t="s">
        <v>413</v>
      </c>
      <c r="B108" s="13"/>
      <c r="C108" s="13"/>
      <c r="D108" s="13"/>
      <c r="E108" s="14" t="s">
        <v>471</v>
      </c>
      <c r="F108" s="13"/>
      <c r="G108" s="13"/>
      <c r="H108" s="13"/>
      <c r="I108" s="11">
        <v>86.9</v>
      </c>
      <c r="J108" s="11"/>
      <c r="K108" s="11"/>
      <c r="L108" s="24">
        <f t="shared" si="4"/>
        <v>-86.9</v>
      </c>
      <c r="M108" s="24"/>
      <c r="N108" s="24"/>
      <c r="O108" s="24"/>
    </row>
    <row r="109" spans="1:15" ht="112.5">
      <c r="A109" s="13" t="s">
        <v>411</v>
      </c>
      <c r="B109" s="13"/>
      <c r="C109" s="13"/>
      <c r="D109" s="13"/>
      <c r="E109" s="14" t="s">
        <v>472</v>
      </c>
      <c r="F109" s="13"/>
      <c r="G109" s="13"/>
      <c r="H109" s="13"/>
      <c r="I109" s="11">
        <v>86.9</v>
      </c>
      <c r="J109" s="11"/>
      <c r="K109" s="11"/>
      <c r="L109" s="24">
        <f t="shared" si="4"/>
        <v>-86.9</v>
      </c>
      <c r="M109" s="24"/>
      <c r="N109" s="24"/>
      <c r="O109" s="24"/>
    </row>
    <row r="110" spans="1:15" ht="75">
      <c r="A110" s="13" t="s">
        <v>473</v>
      </c>
      <c r="B110" s="13"/>
      <c r="C110" s="13"/>
      <c r="D110" s="13"/>
      <c r="E110" s="14" t="s">
        <v>474</v>
      </c>
      <c r="F110" s="13"/>
      <c r="G110" s="13"/>
      <c r="H110" s="13"/>
      <c r="I110" s="11">
        <v>470</v>
      </c>
      <c r="J110" s="11"/>
      <c r="K110" s="11"/>
      <c r="L110" s="24">
        <f t="shared" si="4"/>
        <v>-470</v>
      </c>
      <c r="M110" s="24"/>
      <c r="N110" s="24"/>
      <c r="O110" s="24"/>
    </row>
    <row r="111" spans="1:15" ht="81.75" customHeight="1">
      <c r="A111" s="13" t="s">
        <v>475</v>
      </c>
      <c r="B111" s="13"/>
      <c r="C111" s="13"/>
      <c r="D111" s="13"/>
      <c r="E111" s="14" t="s">
        <v>476</v>
      </c>
      <c r="F111" s="13"/>
      <c r="G111" s="13"/>
      <c r="H111" s="13"/>
      <c r="I111" s="11">
        <v>470</v>
      </c>
      <c r="J111" s="11"/>
      <c r="K111" s="11"/>
      <c r="L111" s="24">
        <f t="shared" si="4"/>
        <v>-470</v>
      </c>
      <c r="M111" s="24"/>
      <c r="N111" s="24"/>
      <c r="O111" s="24"/>
    </row>
    <row r="112" spans="1:15" ht="42" customHeight="1">
      <c r="A112" s="8" t="s">
        <v>326</v>
      </c>
      <c r="B112" s="1" t="s">
        <v>134</v>
      </c>
      <c r="C112" s="1" t="s">
        <v>81</v>
      </c>
      <c r="D112" s="1" t="s">
        <v>135</v>
      </c>
      <c r="E112" s="2" t="s">
        <v>477</v>
      </c>
      <c r="F112" s="13"/>
      <c r="G112" s="13"/>
      <c r="H112" s="13"/>
      <c r="I112" s="11">
        <v>2318.9</v>
      </c>
      <c r="J112" s="11">
        <v>0.3</v>
      </c>
      <c r="K112" s="11"/>
      <c r="L112" s="24">
        <f t="shared" si="4"/>
        <v>-2318.9</v>
      </c>
      <c r="M112" s="24"/>
      <c r="N112" s="24">
        <f t="shared" si="6"/>
        <v>-0.3</v>
      </c>
      <c r="O112" s="24"/>
    </row>
    <row r="113" spans="1:15" ht="37.5">
      <c r="A113" s="8" t="s">
        <v>325</v>
      </c>
      <c r="B113" s="1" t="s">
        <v>134</v>
      </c>
      <c r="C113" s="1" t="s">
        <v>81</v>
      </c>
      <c r="D113" s="1" t="s">
        <v>135</v>
      </c>
      <c r="E113" s="2" t="s">
        <v>302</v>
      </c>
      <c r="F113" s="1" t="s">
        <v>9</v>
      </c>
      <c r="G113" s="1" t="s">
        <v>10</v>
      </c>
      <c r="H113" s="1" t="s">
        <v>82</v>
      </c>
      <c r="I113" s="11">
        <v>2318.9</v>
      </c>
      <c r="J113" s="11">
        <v>0.3</v>
      </c>
      <c r="K113" s="11"/>
      <c r="L113" s="24">
        <f t="shared" si="4"/>
        <v>-2318.9</v>
      </c>
      <c r="M113" s="24"/>
      <c r="N113" s="24">
        <f t="shared" si="6"/>
        <v>-0.3</v>
      </c>
      <c r="O113" s="24"/>
    </row>
    <row r="114" spans="1:15" ht="37.5">
      <c r="A114" s="37" t="s">
        <v>414</v>
      </c>
      <c r="B114" s="4"/>
      <c r="C114" s="4"/>
      <c r="D114" s="4"/>
      <c r="E114" s="5" t="s">
        <v>421</v>
      </c>
      <c r="F114" s="4"/>
      <c r="G114" s="4"/>
      <c r="H114" s="4"/>
      <c r="I114" s="35">
        <v>0</v>
      </c>
      <c r="J114" s="35">
        <v>65</v>
      </c>
      <c r="K114" s="35"/>
      <c r="L114" s="24"/>
      <c r="M114" s="24"/>
      <c r="N114" s="24">
        <f t="shared" si="6"/>
        <v>-65</v>
      </c>
      <c r="O114" s="24"/>
    </row>
    <row r="115" spans="1:15" ht="37.5">
      <c r="A115" s="36" t="s">
        <v>416</v>
      </c>
      <c r="B115" s="1"/>
      <c r="C115" s="1"/>
      <c r="D115" s="1"/>
      <c r="E115" s="2" t="s">
        <v>415</v>
      </c>
      <c r="F115" s="1"/>
      <c r="G115" s="1"/>
      <c r="H115" s="1"/>
      <c r="I115" s="9">
        <v>0</v>
      </c>
      <c r="J115" s="9">
        <v>65</v>
      </c>
      <c r="K115" s="9"/>
      <c r="L115" s="24"/>
      <c r="M115" s="24"/>
      <c r="N115" s="24">
        <f t="shared" si="6"/>
        <v>-65</v>
      </c>
      <c r="O115" s="24"/>
    </row>
    <row r="116" spans="1:15" ht="18.75">
      <c r="A116" s="37" t="s">
        <v>370</v>
      </c>
      <c r="B116" s="18"/>
      <c r="C116" s="18"/>
      <c r="D116" s="18"/>
      <c r="E116" s="17" t="s">
        <v>371</v>
      </c>
      <c r="F116" s="22"/>
      <c r="G116" s="22"/>
      <c r="H116" s="22"/>
      <c r="I116" s="20">
        <v>121.4</v>
      </c>
      <c r="J116" s="20">
        <v>110</v>
      </c>
      <c r="K116" s="20"/>
      <c r="L116" s="24">
        <f t="shared" si="4"/>
        <v>-121.4</v>
      </c>
      <c r="M116" s="24"/>
      <c r="N116" s="24">
        <f t="shared" si="6"/>
        <v>-110</v>
      </c>
      <c r="O116" s="24"/>
    </row>
    <row r="117" spans="1:15" ht="37.5">
      <c r="A117" s="36" t="s">
        <v>372</v>
      </c>
      <c r="B117" s="22"/>
      <c r="C117" s="22"/>
      <c r="D117" s="22"/>
      <c r="E117" s="23" t="s">
        <v>373</v>
      </c>
      <c r="F117" s="22"/>
      <c r="G117" s="22"/>
      <c r="H117" s="22"/>
      <c r="I117" s="24">
        <v>121.4</v>
      </c>
      <c r="J117" s="24">
        <v>110</v>
      </c>
      <c r="K117" s="24"/>
      <c r="L117" s="24">
        <f t="shared" si="4"/>
        <v>-121.4</v>
      </c>
      <c r="M117" s="24"/>
      <c r="N117" s="24">
        <f t="shared" si="6"/>
        <v>-110</v>
      </c>
      <c r="O117" s="24"/>
    </row>
    <row r="118" spans="1:15" ht="0.75" customHeight="1" hidden="1">
      <c r="A118" s="37" t="s">
        <v>417</v>
      </c>
      <c r="B118" s="22"/>
      <c r="C118" s="22"/>
      <c r="D118" s="22"/>
      <c r="E118" s="17" t="s">
        <v>418</v>
      </c>
      <c r="F118" s="22"/>
      <c r="G118" s="22"/>
      <c r="H118" s="22"/>
      <c r="I118" s="20"/>
      <c r="J118" s="20"/>
      <c r="K118" s="20"/>
      <c r="L118" s="24">
        <f t="shared" si="4"/>
        <v>0</v>
      </c>
      <c r="M118" s="24"/>
      <c r="N118" s="24">
        <f t="shared" si="6"/>
        <v>0</v>
      </c>
      <c r="O118" s="24"/>
    </row>
    <row r="119" spans="1:15" ht="78.75" customHeight="1" hidden="1">
      <c r="A119" s="36" t="s">
        <v>420</v>
      </c>
      <c r="B119" s="22"/>
      <c r="C119" s="22"/>
      <c r="D119" s="22"/>
      <c r="E119" s="23" t="s">
        <v>419</v>
      </c>
      <c r="F119" s="22"/>
      <c r="G119" s="22"/>
      <c r="H119" s="22"/>
      <c r="I119" s="24"/>
      <c r="J119" s="24"/>
      <c r="K119" s="24"/>
      <c r="L119" s="24">
        <f t="shared" si="4"/>
        <v>0</v>
      </c>
      <c r="M119" s="24"/>
      <c r="N119" s="24">
        <f t="shared" si="6"/>
        <v>0</v>
      </c>
      <c r="O119" s="24"/>
    </row>
    <row r="120" spans="1:15" ht="62.25" customHeight="1">
      <c r="A120" s="26" t="s">
        <v>349</v>
      </c>
      <c r="B120" s="27"/>
      <c r="C120" s="27"/>
      <c r="D120" s="27"/>
      <c r="E120" s="28" t="s">
        <v>376</v>
      </c>
      <c r="F120" s="27"/>
      <c r="G120" s="27"/>
      <c r="H120" s="27"/>
      <c r="I120" s="21">
        <v>-61.8</v>
      </c>
      <c r="J120" s="21">
        <v>-13</v>
      </c>
      <c r="K120" s="21"/>
      <c r="L120" s="24">
        <f t="shared" si="4"/>
        <v>61.8</v>
      </c>
      <c r="M120" s="24"/>
      <c r="N120" s="24">
        <f t="shared" si="6"/>
        <v>13</v>
      </c>
      <c r="O120" s="24"/>
    </row>
    <row r="121" spans="1:15" ht="75">
      <c r="A121" s="8" t="s">
        <v>350</v>
      </c>
      <c r="B121" s="1" t="s">
        <v>134</v>
      </c>
      <c r="C121" s="1" t="s">
        <v>81</v>
      </c>
      <c r="D121" s="1" t="s">
        <v>135</v>
      </c>
      <c r="E121" s="2" t="s">
        <v>351</v>
      </c>
      <c r="F121" s="1" t="s">
        <v>9</v>
      </c>
      <c r="G121" s="1" t="s">
        <v>10</v>
      </c>
      <c r="H121" s="1" t="s">
        <v>82</v>
      </c>
      <c r="I121" s="24">
        <v>-61.8</v>
      </c>
      <c r="J121" s="24">
        <v>-13</v>
      </c>
      <c r="K121" s="24"/>
      <c r="L121" s="24">
        <f t="shared" si="4"/>
        <v>61.8</v>
      </c>
      <c r="M121" s="24"/>
      <c r="N121" s="24">
        <f t="shared" si="6"/>
        <v>13</v>
      </c>
      <c r="O121" s="24"/>
    </row>
    <row r="122" spans="1:15" ht="18.75">
      <c r="A122" s="18" t="s">
        <v>374</v>
      </c>
      <c r="B122" s="29"/>
      <c r="C122" s="29"/>
      <c r="D122" s="29"/>
      <c r="E122" s="30" t="s">
        <v>303</v>
      </c>
      <c r="F122" s="28"/>
      <c r="G122" s="28"/>
      <c r="H122" s="28"/>
      <c r="I122" s="19">
        <f>I7+I44</f>
        <v>145898.49999999997</v>
      </c>
      <c r="J122" s="19">
        <v>149919</v>
      </c>
      <c r="K122" s="19">
        <f>K7+K44</f>
        <v>138108.2</v>
      </c>
      <c r="L122" s="20">
        <f t="shared" si="4"/>
        <v>-7790.299999999959</v>
      </c>
      <c r="M122" s="20">
        <f t="shared" si="5"/>
        <v>94.66046600890348</v>
      </c>
      <c r="N122" s="20">
        <f t="shared" si="6"/>
        <v>-11810.799999999988</v>
      </c>
      <c r="O122" s="20">
        <f t="shared" si="7"/>
        <v>92.1218791480733</v>
      </c>
    </row>
  </sheetData>
  <sheetProtection/>
  <mergeCells count="10">
    <mergeCell ref="N5:O5"/>
    <mergeCell ref="A1:O1"/>
    <mergeCell ref="A2:O2"/>
    <mergeCell ref="A3:O3"/>
    <mergeCell ref="L5:M5"/>
    <mergeCell ref="K5:K6"/>
    <mergeCell ref="J5:J6"/>
    <mergeCell ref="I5:I6"/>
    <mergeCell ref="E5:E6"/>
    <mergeCell ref="A5:A6"/>
  </mergeCells>
  <printOptions/>
  <pageMargins left="0.984251968503937" right="0.984251968503937" top="0.7874015748031497" bottom="0.7874015748031497" header="0.5118110236220472" footer="0.5118110236220472"/>
  <pageSetup fitToHeight="5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46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>
        <v>11</v>
      </c>
    </row>
    <row r="5" ht="12.75">
      <c r="B5">
        <v>1.05</v>
      </c>
    </row>
    <row r="6" ht="12.75">
      <c r="B6" t="s">
        <v>136</v>
      </c>
    </row>
    <row r="7" ht="12.75">
      <c r="B7" t="b">
        <v>1</v>
      </c>
    </row>
    <row r="8" ht="12.75">
      <c r="B8" t="b">
        <v>0</v>
      </c>
    </row>
    <row r="9" ht="12.75">
      <c r="B9" t="b">
        <v>1</v>
      </c>
    </row>
    <row r="10" ht="12.75">
      <c r="B10" t="b">
        <v>1</v>
      </c>
    </row>
    <row r="11" ht="12.75">
      <c r="B11" t="b">
        <v>1</v>
      </c>
    </row>
    <row r="12" ht="12.75">
      <c r="B12" t="b">
        <v>1</v>
      </c>
    </row>
    <row r="13" ht="12.75">
      <c r="B13">
        <v>4</v>
      </c>
    </row>
    <row r="15" spans="1:2" ht="12.75">
      <c r="A15" t="s">
        <v>137</v>
      </c>
      <c r="B15">
        <v>2299</v>
      </c>
    </row>
    <row r="16" spans="1:2" ht="12.75">
      <c r="A16">
        <v>1</v>
      </c>
      <c r="B16" t="s">
        <v>138</v>
      </c>
    </row>
    <row r="17" ht="12.75">
      <c r="B17" t="s">
        <v>139</v>
      </c>
    </row>
    <row r="18" ht="12.75">
      <c r="B18" t="s">
        <v>140</v>
      </c>
    </row>
    <row r="19" spans="2:20" ht="12.75">
      <c r="B19" t="s">
        <v>141</v>
      </c>
      <c r="C19">
        <v>2</v>
      </c>
      <c r="D19" t="s">
        <v>142</v>
      </c>
      <c r="E19" t="s">
        <v>143</v>
      </c>
      <c r="F19" t="s">
        <v>144</v>
      </c>
      <c r="G19" t="s">
        <v>145</v>
      </c>
      <c r="H19" t="s">
        <v>146</v>
      </c>
      <c r="I19" t="s">
        <v>147</v>
      </c>
      <c r="J19" t="s">
        <v>148</v>
      </c>
      <c r="K19" t="s">
        <v>149</v>
      </c>
      <c r="L19" t="s">
        <v>150</v>
      </c>
      <c r="M19" t="s">
        <v>151</v>
      </c>
      <c r="N19" t="s">
        <v>152</v>
      </c>
      <c r="O19" t="s">
        <v>153</v>
      </c>
      <c r="P19" t="s">
        <v>154</v>
      </c>
      <c r="Q19" t="s">
        <v>155</v>
      </c>
      <c r="R19" t="s">
        <v>156</v>
      </c>
      <c r="S19" t="s">
        <v>157</v>
      </c>
      <c r="T19" t="s">
        <v>158</v>
      </c>
    </row>
    <row r="20" spans="3:25" ht="12.75">
      <c r="C20">
        <v>0.5795186161994934</v>
      </c>
      <c r="D20" t="s">
        <v>142</v>
      </c>
      <c r="E20" t="s">
        <v>143</v>
      </c>
      <c r="F20" t="s">
        <v>144</v>
      </c>
      <c r="G20" t="s">
        <v>145</v>
      </c>
      <c r="H20" t="s">
        <v>146</v>
      </c>
      <c r="I20" t="s">
        <v>147</v>
      </c>
      <c r="J20" t="s">
        <v>159</v>
      </c>
      <c r="K20" t="s">
        <v>160</v>
      </c>
      <c r="L20" t="s">
        <v>161</v>
      </c>
      <c r="M20" t="s">
        <v>162</v>
      </c>
      <c r="N20" t="s">
        <v>163</v>
      </c>
      <c r="O20" t="s">
        <v>164</v>
      </c>
      <c r="P20" t="s">
        <v>165</v>
      </c>
      <c r="Q20" t="s">
        <v>166</v>
      </c>
      <c r="R20" t="s">
        <v>167</v>
      </c>
      <c r="S20" t="s">
        <v>168</v>
      </c>
      <c r="T20" t="s">
        <v>169</v>
      </c>
      <c r="U20" t="s">
        <v>170</v>
      </c>
      <c r="V20" t="s">
        <v>171</v>
      </c>
      <c r="W20" t="s">
        <v>172</v>
      </c>
      <c r="X20" t="s">
        <v>173</v>
      </c>
      <c r="Y20" t="s">
        <v>174</v>
      </c>
    </row>
    <row r="22" spans="21:25" ht="12.75">
      <c r="U22">
        <v>1</v>
      </c>
      <c r="W22" t="s">
        <v>176</v>
      </c>
    </row>
    <row r="23" spans="21:25" ht="12.75">
      <c r="U23">
        <v>225</v>
      </c>
      <c r="W23" t="s">
        <v>177</v>
      </c>
    </row>
    <row r="24" spans="21:25" ht="12.75">
      <c r="U24">
        <v>2</v>
      </c>
      <c r="W24" t="s">
        <v>178</v>
      </c>
    </row>
    <row r="25" spans="21:25" ht="12.75">
      <c r="U25">
        <v>3</v>
      </c>
      <c r="W25" t="s">
        <v>179</v>
      </c>
      <c r="Y25" t="s">
        <v>176</v>
      </c>
    </row>
    <row r="26" spans="21:25" ht="12.75">
      <c r="U26">
        <v>4</v>
      </c>
      <c r="W26" t="s">
        <v>180</v>
      </c>
      <c r="Y26" t="s">
        <v>176</v>
      </c>
    </row>
    <row r="27" spans="21:25" ht="12.75">
      <c r="U27">
        <v>6</v>
      </c>
      <c r="W27" t="s">
        <v>181</v>
      </c>
      <c r="Y27" t="s">
        <v>176</v>
      </c>
    </row>
    <row r="28" spans="21:25" ht="12.75">
      <c r="U28">
        <v>10</v>
      </c>
      <c r="W28" t="s">
        <v>182</v>
      </c>
    </row>
    <row r="29" spans="21:25" ht="12.75">
      <c r="U29">
        <v>11</v>
      </c>
      <c r="W29" t="s">
        <v>183</v>
      </c>
      <c r="Y29" t="s">
        <v>176</v>
      </c>
    </row>
    <row r="30" spans="21:25" ht="12.75">
      <c r="U30">
        <v>12</v>
      </c>
      <c r="W30" t="s">
        <v>184</v>
      </c>
      <c r="Y30" t="s">
        <v>176</v>
      </c>
    </row>
    <row r="31" spans="21:25" ht="12.75">
      <c r="U31">
        <v>14</v>
      </c>
      <c r="W31" t="s">
        <v>185</v>
      </c>
      <c r="Y31" t="s">
        <v>176</v>
      </c>
    </row>
    <row r="32" spans="21:25" ht="12.75">
      <c r="U32">
        <v>16</v>
      </c>
      <c r="W32" t="s">
        <v>186</v>
      </c>
      <c r="Y32" t="s">
        <v>176</v>
      </c>
    </row>
    <row r="33" spans="21:25" ht="12.75">
      <c r="U33">
        <v>18</v>
      </c>
      <c r="W33" t="s">
        <v>187</v>
      </c>
      <c r="Y33" t="s">
        <v>176</v>
      </c>
    </row>
    <row r="34" spans="21:25" ht="12.75">
      <c r="U34">
        <v>20</v>
      </c>
      <c r="W34" t="s">
        <v>188</v>
      </c>
    </row>
    <row r="35" spans="21:25" ht="12.75">
      <c r="U35">
        <v>21</v>
      </c>
      <c r="W35" t="s">
        <v>189</v>
      </c>
      <c r="Y35" t="s">
        <v>176</v>
      </c>
    </row>
    <row r="36" spans="21:25" ht="12.75">
      <c r="U36">
        <v>22</v>
      </c>
      <c r="W36" t="s">
        <v>190</v>
      </c>
      <c r="Y36" t="s">
        <v>176</v>
      </c>
    </row>
    <row r="37" spans="21:25" ht="12.75">
      <c r="U37">
        <v>24</v>
      </c>
      <c r="W37" t="s">
        <v>191</v>
      </c>
      <c r="Y37" t="s">
        <v>176</v>
      </c>
    </row>
    <row r="38" spans="21:25" ht="12.75">
      <c r="U38">
        <v>25</v>
      </c>
      <c r="W38" t="s">
        <v>192</v>
      </c>
      <c r="Y38" t="s">
        <v>176</v>
      </c>
    </row>
    <row r="39" spans="21:25" ht="12.75">
      <c r="U39">
        <v>27</v>
      </c>
      <c r="W39" t="s">
        <v>193</v>
      </c>
      <c r="Y39" t="s">
        <v>176</v>
      </c>
    </row>
    <row r="40" spans="21:25" ht="12.75">
      <c r="U40">
        <v>28</v>
      </c>
      <c r="W40" t="s">
        <v>194</v>
      </c>
      <c r="Y40" t="s">
        <v>176</v>
      </c>
    </row>
    <row r="41" spans="21:25" ht="12.75">
      <c r="U41">
        <v>30</v>
      </c>
      <c r="W41" t="s">
        <v>195</v>
      </c>
      <c r="Y41" t="s">
        <v>176</v>
      </c>
    </row>
    <row r="42" spans="21:25" ht="12.75">
      <c r="U42">
        <v>32</v>
      </c>
      <c r="W42" t="s">
        <v>196</v>
      </c>
      <c r="Y42" t="s">
        <v>176</v>
      </c>
    </row>
    <row r="43" spans="21:25" ht="12.75">
      <c r="U43">
        <v>33</v>
      </c>
      <c r="W43" t="s">
        <v>197</v>
      </c>
      <c r="Y43" t="s">
        <v>176</v>
      </c>
    </row>
    <row r="44" spans="21:25" ht="12.75">
      <c r="U44">
        <v>36</v>
      </c>
      <c r="W44" t="s">
        <v>198</v>
      </c>
      <c r="Y44" t="s">
        <v>176</v>
      </c>
    </row>
    <row r="45" spans="21:25" ht="12.75">
      <c r="U45">
        <v>39</v>
      </c>
      <c r="W45" t="s">
        <v>199</v>
      </c>
    </row>
    <row r="46" spans="21:25" ht="12.75">
      <c r="U46">
        <v>40</v>
      </c>
      <c r="W46" t="s">
        <v>200</v>
      </c>
      <c r="Y46" t="s">
        <v>176</v>
      </c>
    </row>
    <row r="47" spans="21:25" ht="12.75">
      <c r="U47">
        <v>41</v>
      </c>
      <c r="W47" t="s">
        <v>201</v>
      </c>
      <c r="Y47" t="s">
        <v>176</v>
      </c>
    </row>
    <row r="48" spans="21:25" ht="12.75">
      <c r="U48">
        <v>43</v>
      </c>
      <c r="W48" t="s">
        <v>202</v>
      </c>
      <c r="Y48" t="s">
        <v>176</v>
      </c>
    </row>
    <row r="49" spans="21:25" ht="12.75">
      <c r="U49">
        <v>44</v>
      </c>
      <c r="W49" t="s">
        <v>203</v>
      </c>
      <c r="Y49" t="s">
        <v>176</v>
      </c>
    </row>
    <row r="50" spans="21:25" ht="12.75">
      <c r="U50">
        <v>46</v>
      </c>
      <c r="W50" t="s">
        <v>204</v>
      </c>
      <c r="Y50" t="s">
        <v>176</v>
      </c>
    </row>
    <row r="51" spans="21:25" ht="12.75">
      <c r="U51">
        <v>47</v>
      </c>
      <c r="W51" t="s">
        <v>205</v>
      </c>
      <c r="Y51" t="s">
        <v>176</v>
      </c>
    </row>
    <row r="52" spans="21:25" ht="12.75">
      <c r="U52">
        <v>50</v>
      </c>
      <c r="W52" t="s">
        <v>206</v>
      </c>
    </row>
    <row r="53" spans="21:25" ht="12.75">
      <c r="U53">
        <v>51</v>
      </c>
      <c r="W53" t="s">
        <v>207</v>
      </c>
      <c r="Y53" t="s">
        <v>208</v>
      </c>
    </row>
    <row r="54" spans="21:25" ht="12.75">
      <c r="U54">
        <v>52</v>
      </c>
      <c r="W54" t="s">
        <v>209</v>
      </c>
      <c r="Y54" t="s">
        <v>208</v>
      </c>
    </row>
    <row r="55" spans="21:25" ht="12.75">
      <c r="U55">
        <v>55</v>
      </c>
      <c r="W55" t="s">
        <v>210</v>
      </c>
      <c r="Y55" t="s">
        <v>208</v>
      </c>
    </row>
    <row r="56" spans="21:25" ht="12.75">
      <c r="U56">
        <v>59</v>
      </c>
      <c r="W56" t="s">
        <v>211</v>
      </c>
      <c r="Y56" t="s">
        <v>208</v>
      </c>
    </row>
    <row r="57" spans="21:25" ht="12.75">
      <c r="U57">
        <v>60</v>
      </c>
      <c r="W57" t="s">
        <v>212</v>
      </c>
      <c r="Y57" t="s">
        <v>208</v>
      </c>
    </row>
    <row r="58" spans="21:25" ht="12.75">
      <c r="U58">
        <v>63</v>
      </c>
      <c r="W58" t="s">
        <v>213</v>
      </c>
      <c r="Y58" t="s">
        <v>208</v>
      </c>
    </row>
    <row r="59" spans="21:25" ht="12.75">
      <c r="U59">
        <v>66</v>
      </c>
      <c r="W59" t="s">
        <v>214</v>
      </c>
    </row>
    <row r="60" spans="21:25" ht="12.75">
      <c r="U60">
        <v>67</v>
      </c>
      <c r="W60" t="s">
        <v>215</v>
      </c>
      <c r="Y60" t="s">
        <v>208</v>
      </c>
    </row>
    <row r="61" spans="21:25" ht="12.75">
      <c r="U61">
        <v>69</v>
      </c>
      <c r="W61" t="s">
        <v>216</v>
      </c>
    </row>
    <row r="62" spans="21:25" ht="12.75">
      <c r="U62">
        <v>70</v>
      </c>
      <c r="W62" t="s">
        <v>217</v>
      </c>
      <c r="Y62" t="s">
        <v>218</v>
      </c>
    </row>
    <row r="63" spans="21:25" ht="12.75">
      <c r="U63">
        <v>71</v>
      </c>
      <c r="W63" t="s">
        <v>219</v>
      </c>
      <c r="Y63" t="s">
        <v>218</v>
      </c>
    </row>
    <row r="64" spans="21:25" ht="12.75">
      <c r="U64">
        <v>76</v>
      </c>
      <c r="W64" t="s">
        <v>220</v>
      </c>
      <c r="Y64" t="s">
        <v>218</v>
      </c>
    </row>
    <row r="65" spans="21:25" ht="12.75">
      <c r="U65">
        <v>82</v>
      </c>
      <c r="W65" t="s">
        <v>221</v>
      </c>
    </row>
    <row r="66" spans="21:25" ht="12.75">
      <c r="U66">
        <v>83</v>
      </c>
      <c r="W66" t="s">
        <v>222</v>
      </c>
      <c r="Y66" t="s">
        <v>223</v>
      </c>
    </row>
    <row r="67" spans="21:25" ht="12.75">
      <c r="U67">
        <v>84</v>
      </c>
      <c r="W67" t="s">
        <v>224</v>
      </c>
      <c r="Y67" t="s">
        <v>223</v>
      </c>
    </row>
    <row r="68" spans="21:25" ht="12.75">
      <c r="U68">
        <v>87</v>
      </c>
      <c r="W68" t="s">
        <v>225</v>
      </c>
    </row>
    <row r="69" spans="21:25" ht="12.75">
      <c r="U69">
        <v>88</v>
      </c>
      <c r="W69" t="s">
        <v>226</v>
      </c>
      <c r="Y69" t="s">
        <v>227</v>
      </c>
    </row>
    <row r="70" spans="21:25" ht="12.75">
      <c r="U70">
        <v>89</v>
      </c>
      <c r="W70" t="s">
        <v>228</v>
      </c>
      <c r="Y70" t="s">
        <v>227</v>
      </c>
    </row>
    <row r="71" spans="21:25" ht="12.75">
      <c r="U71">
        <v>91</v>
      </c>
      <c r="W71" t="s">
        <v>229</v>
      </c>
      <c r="Y71" t="s">
        <v>227</v>
      </c>
    </row>
    <row r="72" spans="21:25" ht="12.75">
      <c r="U72">
        <v>92</v>
      </c>
      <c r="W72" t="s">
        <v>230</v>
      </c>
      <c r="Y72" t="s">
        <v>227</v>
      </c>
    </row>
    <row r="73" spans="21:25" ht="12.75">
      <c r="U73">
        <v>94</v>
      </c>
      <c r="W73" t="s">
        <v>231</v>
      </c>
      <c r="Y73" t="s">
        <v>227</v>
      </c>
    </row>
    <row r="74" spans="21:25" ht="12.75">
      <c r="U74">
        <v>96</v>
      </c>
      <c r="W74" t="s">
        <v>232</v>
      </c>
      <c r="Y74" t="s">
        <v>227</v>
      </c>
    </row>
    <row r="75" spans="21:25" ht="12.75">
      <c r="U75">
        <v>98</v>
      </c>
      <c r="W75" t="s">
        <v>233</v>
      </c>
      <c r="Y75" t="s">
        <v>227</v>
      </c>
    </row>
    <row r="76" spans="21:25" ht="12.75">
      <c r="U76">
        <v>99</v>
      </c>
      <c r="W76" t="s">
        <v>234</v>
      </c>
      <c r="Y76" t="s">
        <v>227</v>
      </c>
    </row>
    <row r="77" spans="21:25" ht="12.75">
      <c r="U77">
        <v>105</v>
      </c>
      <c r="W77" t="s">
        <v>235</v>
      </c>
      <c r="Y77" t="s">
        <v>227</v>
      </c>
    </row>
    <row r="78" spans="21:25" ht="12.75">
      <c r="U78">
        <v>107</v>
      </c>
      <c r="W78" t="s">
        <v>236</v>
      </c>
    </row>
    <row r="79" spans="21:25" ht="12.75">
      <c r="U79">
        <v>108</v>
      </c>
      <c r="W79" t="s">
        <v>237</v>
      </c>
      <c r="Y79" t="s">
        <v>238</v>
      </c>
    </row>
    <row r="80" spans="21:25" ht="12.75">
      <c r="U80">
        <v>109</v>
      </c>
      <c r="W80" t="s">
        <v>239</v>
      </c>
      <c r="Y80" t="s">
        <v>238</v>
      </c>
    </row>
    <row r="81" spans="21:25" ht="12.75">
      <c r="U81">
        <v>111</v>
      </c>
      <c r="W81" t="s">
        <v>208</v>
      </c>
    </row>
    <row r="82" spans="21:25" ht="12.75">
      <c r="U82">
        <v>112</v>
      </c>
      <c r="W82" t="s">
        <v>240</v>
      </c>
    </row>
    <row r="83" spans="21:25" ht="12.75">
      <c r="U83">
        <v>113</v>
      </c>
      <c r="W83" t="s">
        <v>241</v>
      </c>
      <c r="Y83" t="s">
        <v>242</v>
      </c>
    </row>
    <row r="84" spans="21:25" ht="12.75">
      <c r="U84">
        <v>114</v>
      </c>
      <c r="W84" t="s">
        <v>243</v>
      </c>
      <c r="Y84" t="s">
        <v>242</v>
      </c>
    </row>
    <row r="85" spans="21:25" ht="12.75">
      <c r="U85">
        <v>116</v>
      </c>
      <c r="W85" t="s">
        <v>243</v>
      </c>
      <c r="Y85" t="s">
        <v>82</v>
      </c>
    </row>
    <row r="86" spans="21:25" ht="12.75">
      <c r="U86">
        <v>119</v>
      </c>
      <c r="W86" t="s">
        <v>244</v>
      </c>
      <c r="Y86" t="s">
        <v>242</v>
      </c>
    </row>
    <row r="87" spans="21:25" ht="12.75">
      <c r="U87">
        <v>120</v>
      </c>
      <c r="W87" t="s">
        <v>245</v>
      </c>
      <c r="Y87" t="s">
        <v>242</v>
      </c>
    </row>
    <row r="88" spans="21:25" ht="12.75">
      <c r="U88">
        <v>122</v>
      </c>
      <c r="W88" t="s">
        <v>245</v>
      </c>
      <c r="Y88" t="s">
        <v>82</v>
      </c>
    </row>
    <row r="89" spans="21:25" ht="12.75">
      <c r="U89">
        <v>125</v>
      </c>
      <c r="W89" t="s">
        <v>246</v>
      </c>
      <c r="Y89" t="s">
        <v>242</v>
      </c>
    </row>
    <row r="90" spans="21:25" ht="12.75">
      <c r="U90">
        <v>132</v>
      </c>
      <c r="W90" t="s">
        <v>246</v>
      </c>
      <c r="Y90" t="s">
        <v>82</v>
      </c>
    </row>
    <row r="91" spans="21:25" ht="12.75">
      <c r="U91">
        <v>145</v>
      </c>
      <c r="W91" t="s">
        <v>247</v>
      </c>
      <c r="Y91" t="s">
        <v>242</v>
      </c>
    </row>
    <row r="92" spans="21:25" ht="12.75">
      <c r="U92">
        <v>214</v>
      </c>
      <c r="W92" t="s">
        <v>248</v>
      </c>
      <c r="Y92" t="s">
        <v>242</v>
      </c>
    </row>
    <row r="93" spans="21:25" ht="12.75">
      <c r="U93">
        <v>216</v>
      </c>
      <c r="W93" t="s">
        <v>248</v>
      </c>
      <c r="Y93" t="s">
        <v>82</v>
      </c>
    </row>
    <row r="94" spans="21:25" ht="12.75">
      <c r="U94">
        <v>146</v>
      </c>
      <c r="W94" t="s">
        <v>249</v>
      </c>
      <c r="Y94" t="s">
        <v>242</v>
      </c>
    </row>
    <row r="95" spans="21:25" ht="12.75">
      <c r="U95">
        <v>148</v>
      </c>
      <c r="W95" t="s">
        <v>249</v>
      </c>
      <c r="Y95" t="s">
        <v>82</v>
      </c>
    </row>
    <row r="96" spans="21:25" ht="12.75">
      <c r="U96">
        <v>151</v>
      </c>
      <c r="W96" t="s">
        <v>250</v>
      </c>
      <c r="Y96" t="s">
        <v>242</v>
      </c>
    </row>
    <row r="97" spans="21:25" ht="12.75">
      <c r="U97">
        <v>154</v>
      </c>
      <c r="W97" t="s">
        <v>250</v>
      </c>
      <c r="Y97" t="s">
        <v>82</v>
      </c>
    </row>
    <row r="98" spans="21:25" ht="12.75">
      <c r="U98">
        <v>159</v>
      </c>
      <c r="W98" t="s">
        <v>251</v>
      </c>
      <c r="Y98" t="s">
        <v>242</v>
      </c>
    </row>
    <row r="99" spans="21:25" ht="12.75">
      <c r="U99">
        <v>161</v>
      </c>
      <c r="W99" t="s">
        <v>251</v>
      </c>
      <c r="Y99" t="s">
        <v>82</v>
      </c>
    </row>
    <row r="100" spans="21:25" ht="12.75">
      <c r="U100">
        <v>164</v>
      </c>
      <c r="W100" t="s">
        <v>252</v>
      </c>
      <c r="Y100" t="s">
        <v>242</v>
      </c>
    </row>
    <row r="101" spans="21:25" ht="12.75">
      <c r="U101">
        <v>171</v>
      </c>
      <c r="W101" t="s">
        <v>252</v>
      </c>
      <c r="Y101" t="s">
        <v>82</v>
      </c>
    </row>
    <row r="102" spans="21:25" ht="12.75">
      <c r="U102">
        <v>184</v>
      </c>
      <c r="W102" t="s">
        <v>253</v>
      </c>
      <c r="Y102" t="s">
        <v>242</v>
      </c>
    </row>
    <row r="103" spans="21:25" ht="12.75">
      <c r="U103">
        <v>186</v>
      </c>
      <c r="W103" t="s">
        <v>253</v>
      </c>
      <c r="Y103" t="s">
        <v>82</v>
      </c>
    </row>
    <row r="104" spans="21:25" ht="12.75">
      <c r="U104">
        <v>189</v>
      </c>
      <c r="W104" t="s">
        <v>254</v>
      </c>
      <c r="Y104" t="s">
        <v>242</v>
      </c>
    </row>
    <row r="105" spans="21:25" ht="12.75">
      <c r="U105">
        <v>191</v>
      </c>
      <c r="W105" t="s">
        <v>254</v>
      </c>
      <c r="Y105" t="s">
        <v>82</v>
      </c>
    </row>
    <row r="106" spans="21:25" ht="12.75">
      <c r="U106">
        <v>194</v>
      </c>
      <c r="W106" t="s">
        <v>255</v>
      </c>
      <c r="Y106" t="s">
        <v>242</v>
      </c>
    </row>
    <row r="107" spans="21:25" ht="12.75">
      <c r="U107">
        <v>196</v>
      </c>
      <c r="W107" t="s">
        <v>255</v>
      </c>
      <c r="Y107" t="s">
        <v>82</v>
      </c>
    </row>
    <row r="108" spans="21:25" ht="12.75">
      <c r="U108">
        <v>199</v>
      </c>
      <c r="W108" t="s">
        <v>256</v>
      </c>
      <c r="Y108" t="s">
        <v>242</v>
      </c>
    </row>
    <row r="109" spans="21:25" ht="12.75">
      <c r="U109">
        <v>201</v>
      </c>
      <c r="W109" t="s">
        <v>256</v>
      </c>
      <c r="Y109" t="s">
        <v>82</v>
      </c>
    </row>
    <row r="110" spans="21:25" ht="12.75">
      <c r="U110">
        <v>204</v>
      </c>
      <c r="W110" t="s">
        <v>257</v>
      </c>
      <c r="Y110" t="s">
        <v>242</v>
      </c>
    </row>
    <row r="111" spans="21:25" ht="12.75">
      <c r="U111">
        <v>206</v>
      </c>
      <c r="W111" t="s">
        <v>257</v>
      </c>
      <c r="Y111" t="s">
        <v>82</v>
      </c>
    </row>
    <row r="112" spans="21:25" ht="12.75">
      <c r="U112">
        <v>209</v>
      </c>
      <c r="W112" t="s">
        <v>258</v>
      </c>
      <c r="Y112" t="s">
        <v>242</v>
      </c>
    </row>
    <row r="113" spans="21:25" ht="12.75">
      <c r="U113">
        <v>211</v>
      </c>
      <c r="W113" t="s">
        <v>258</v>
      </c>
      <c r="Y113" t="s">
        <v>82</v>
      </c>
    </row>
    <row r="114" spans="21:25" ht="12.75">
      <c r="U114">
        <v>219</v>
      </c>
      <c r="W114" t="s">
        <v>259</v>
      </c>
      <c r="Y114" t="s">
        <v>242</v>
      </c>
    </row>
    <row r="115" spans="21:25" ht="12.75">
      <c r="U115">
        <v>220</v>
      </c>
      <c r="W115" t="s">
        <v>260</v>
      </c>
      <c r="Y115" t="s">
        <v>242</v>
      </c>
    </row>
    <row r="116" spans="21:25" ht="12.75">
      <c r="U116">
        <v>222</v>
      </c>
      <c r="W116" t="s">
        <v>260</v>
      </c>
      <c r="Y116" t="s">
        <v>82</v>
      </c>
    </row>
    <row r="117" spans="21:25" ht="12.75">
      <c r="U117">
        <v>5</v>
      </c>
      <c r="V117" t="s">
        <v>16</v>
      </c>
      <c r="W117" t="s">
        <v>180</v>
      </c>
      <c r="Y117" t="s">
        <v>176</v>
      </c>
    </row>
    <row r="118" spans="21:25" ht="12.75">
      <c r="U118">
        <v>7</v>
      </c>
      <c r="V118" t="s">
        <v>16</v>
      </c>
      <c r="W118" t="s">
        <v>181</v>
      </c>
      <c r="Y118" t="s">
        <v>176</v>
      </c>
    </row>
    <row r="119" spans="21:25" ht="12.75">
      <c r="U119">
        <v>8</v>
      </c>
      <c r="V119" t="s">
        <v>16</v>
      </c>
      <c r="W119" t="s">
        <v>261</v>
      </c>
      <c r="Y119" t="s">
        <v>176</v>
      </c>
    </row>
    <row r="120" spans="21:25" ht="12.75">
      <c r="U120">
        <v>9</v>
      </c>
      <c r="V120" t="s">
        <v>16</v>
      </c>
      <c r="W120" t="s">
        <v>262</v>
      </c>
      <c r="Y120" t="s">
        <v>176</v>
      </c>
    </row>
    <row r="121" spans="21:25" ht="12.75">
      <c r="U121">
        <v>13</v>
      </c>
      <c r="V121" t="s">
        <v>16</v>
      </c>
      <c r="W121" t="s">
        <v>184</v>
      </c>
      <c r="Y121" t="s">
        <v>176</v>
      </c>
    </row>
    <row r="122" spans="21:25" ht="12.75">
      <c r="U122">
        <v>15</v>
      </c>
      <c r="V122" t="s">
        <v>16</v>
      </c>
      <c r="W122" t="s">
        <v>185</v>
      </c>
      <c r="Y122" t="s">
        <v>176</v>
      </c>
    </row>
    <row r="123" spans="21:25" ht="12.75">
      <c r="U123">
        <v>17</v>
      </c>
      <c r="V123" t="s">
        <v>16</v>
      </c>
      <c r="W123" t="s">
        <v>186</v>
      </c>
      <c r="Y123" t="s">
        <v>176</v>
      </c>
    </row>
    <row r="124" spans="21:25" ht="12.75">
      <c r="U124">
        <v>19</v>
      </c>
      <c r="V124" t="s">
        <v>16</v>
      </c>
      <c r="W124" t="s">
        <v>187</v>
      </c>
      <c r="Y124" t="s">
        <v>176</v>
      </c>
    </row>
    <row r="125" spans="21:25" ht="12.75">
      <c r="U125">
        <v>23</v>
      </c>
      <c r="V125" t="s">
        <v>16</v>
      </c>
      <c r="W125" t="s">
        <v>190</v>
      </c>
      <c r="Y125" t="s">
        <v>176</v>
      </c>
    </row>
    <row r="126" spans="21:25" ht="12.75">
      <c r="U126">
        <v>26</v>
      </c>
      <c r="V126" t="s">
        <v>16</v>
      </c>
      <c r="W126" t="s">
        <v>192</v>
      </c>
      <c r="Y126" t="s">
        <v>176</v>
      </c>
    </row>
    <row r="127" spans="21:25" ht="12.75">
      <c r="U127">
        <v>29</v>
      </c>
      <c r="V127" t="s">
        <v>16</v>
      </c>
      <c r="W127" t="s">
        <v>194</v>
      </c>
      <c r="Y127" t="s">
        <v>176</v>
      </c>
    </row>
    <row r="128" spans="21:25" ht="12.75">
      <c r="U128">
        <v>31</v>
      </c>
      <c r="V128" t="s">
        <v>16</v>
      </c>
      <c r="W128" t="s">
        <v>195</v>
      </c>
      <c r="Y128" t="s">
        <v>176</v>
      </c>
    </row>
    <row r="129" spans="21:25" ht="12.75">
      <c r="U129">
        <v>34</v>
      </c>
      <c r="V129" t="s">
        <v>16</v>
      </c>
      <c r="W129" t="s">
        <v>197</v>
      </c>
      <c r="Y129" t="s">
        <v>176</v>
      </c>
    </row>
    <row r="130" spans="21:25" ht="12.75">
      <c r="U130">
        <v>35</v>
      </c>
      <c r="V130" t="s">
        <v>16</v>
      </c>
      <c r="W130" t="s">
        <v>263</v>
      </c>
      <c r="Y130" t="s">
        <v>176</v>
      </c>
    </row>
    <row r="131" spans="21:25" ht="12.75">
      <c r="U131">
        <v>37</v>
      </c>
      <c r="V131" t="s">
        <v>16</v>
      </c>
      <c r="W131" t="s">
        <v>198</v>
      </c>
      <c r="Y131" t="s">
        <v>176</v>
      </c>
    </row>
    <row r="132" spans="21:25" ht="12.75">
      <c r="U132">
        <v>38</v>
      </c>
      <c r="V132" t="s">
        <v>16</v>
      </c>
      <c r="W132" t="s">
        <v>264</v>
      </c>
      <c r="Y132" t="s">
        <v>176</v>
      </c>
    </row>
    <row r="133" spans="21:25" ht="12.75">
      <c r="U133">
        <v>42</v>
      </c>
      <c r="V133" t="s">
        <v>16</v>
      </c>
      <c r="W133" t="s">
        <v>201</v>
      </c>
      <c r="Y133" t="s">
        <v>176</v>
      </c>
    </row>
    <row r="134" spans="21:25" ht="12.75">
      <c r="U134">
        <v>45</v>
      </c>
      <c r="V134" t="s">
        <v>16</v>
      </c>
      <c r="W134" t="s">
        <v>203</v>
      </c>
      <c r="Y134" t="s">
        <v>176</v>
      </c>
    </row>
    <row r="135" spans="21:25" ht="12.75">
      <c r="U135">
        <v>90</v>
      </c>
      <c r="V135" t="s">
        <v>16</v>
      </c>
      <c r="W135" t="s">
        <v>228</v>
      </c>
      <c r="Y135" t="s">
        <v>227</v>
      </c>
    </row>
    <row r="136" spans="21:25" ht="12.75">
      <c r="U136">
        <v>68</v>
      </c>
      <c r="V136" t="s">
        <v>46</v>
      </c>
      <c r="W136" t="s">
        <v>215</v>
      </c>
      <c r="Y136" t="s">
        <v>208</v>
      </c>
    </row>
    <row r="137" spans="21:25" ht="12.75">
      <c r="U137">
        <v>93</v>
      </c>
      <c r="V137" t="s">
        <v>67</v>
      </c>
      <c r="W137" t="s">
        <v>230</v>
      </c>
      <c r="Y137" t="s">
        <v>227</v>
      </c>
    </row>
    <row r="138" spans="21:25" ht="12.75">
      <c r="U138">
        <v>102</v>
      </c>
      <c r="V138" t="s">
        <v>67</v>
      </c>
      <c r="W138" t="s">
        <v>234</v>
      </c>
      <c r="Y138" t="s">
        <v>227</v>
      </c>
    </row>
    <row r="139" spans="21:25" ht="12.75">
      <c r="U139">
        <v>49</v>
      </c>
      <c r="V139" t="s">
        <v>33</v>
      </c>
      <c r="W139" t="s">
        <v>205</v>
      </c>
      <c r="Y139" t="s">
        <v>176</v>
      </c>
    </row>
    <row r="140" spans="21:25" ht="12.75">
      <c r="U140">
        <v>103</v>
      </c>
      <c r="V140" t="s">
        <v>33</v>
      </c>
      <c r="W140" t="s">
        <v>234</v>
      </c>
      <c r="Y140" t="s">
        <v>227</v>
      </c>
    </row>
    <row r="141" spans="21:25" ht="12.75">
      <c r="U141">
        <v>72</v>
      </c>
      <c r="V141" t="s">
        <v>265</v>
      </c>
      <c r="W141" t="s">
        <v>219</v>
      </c>
      <c r="Y141" t="s">
        <v>218</v>
      </c>
    </row>
    <row r="142" spans="21:25" ht="12.75">
      <c r="U142">
        <v>126</v>
      </c>
      <c r="V142" t="s">
        <v>265</v>
      </c>
      <c r="W142" t="s">
        <v>246</v>
      </c>
      <c r="Y142" t="s">
        <v>242</v>
      </c>
    </row>
    <row r="143" spans="21:25" ht="12.75">
      <c r="U143">
        <v>133</v>
      </c>
      <c r="V143" t="s">
        <v>265</v>
      </c>
      <c r="W143" t="s">
        <v>246</v>
      </c>
      <c r="Y143" t="s">
        <v>82</v>
      </c>
    </row>
    <row r="144" spans="21:25" ht="12.75">
      <c r="U144">
        <v>139</v>
      </c>
      <c r="V144" t="s">
        <v>265</v>
      </c>
      <c r="W144" t="s">
        <v>266</v>
      </c>
      <c r="Y144" t="s">
        <v>82</v>
      </c>
    </row>
    <row r="145" spans="21:25" ht="12.75">
      <c r="U145">
        <v>215</v>
      </c>
      <c r="V145" t="s">
        <v>265</v>
      </c>
      <c r="W145" t="s">
        <v>248</v>
      </c>
      <c r="Y145" t="s">
        <v>242</v>
      </c>
    </row>
    <row r="146" spans="21:25" ht="12.75">
      <c r="U146">
        <v>217</v>
      </c>
      <c r="V146" t="s">
        <v>265</v>
      </c>
      <c r="W146" t="s">
        <v>248</v>
      </c>
      <c r="Y146" t="s">
        <v>82</v>
      </c>
    </row>
    <row r="147" spans="21:25" ht="12.75">
      <c r="U147">
        <v>218</v>
      </c>
      <c r="V147" t="s">
        <v>265</v>
      </c>
      <c r="W147" t="s">
        <v>267</v>
      </c>
      <c r="Y147" t="s">
        <v>82</v>
      </c>
    </row>
    <row r="148" spans="21:25" ht="12.75">
      <c r="U148">
        <v>165</v>
      </c>
      <c r="V148" t="s">
        <v>265</v>
      </c>
      <c r="W148" t="s">
        <v>252</v>
      </c>
      <c r="Y148" t="s">
        <v>242</v>
      </c>
    </row>
    <row r="149" spans="21:25" ht="12.75">
      <c r="U149">
        <v>172</v>
      </c>
      <c r="V149" t="s">
        <v>265</v>
      </c>
      <c r="W149" t="s">
        <v>252</v>
      </c>
      <c r="Y149" t="s">
        <v>82</v>
      </c>
    </row>
    <row r="150" spans="21:25" ht="12.75">
      <c r="U150">
        <v>178</v>
      </c>
      <c r="V150" t="s">
        <v>265</v>
      </c>
      <c r="W150" t="s">
        <v>268</v>
      </c>
      <c r="Y150" t="s">
        <v>82</v>
      </c>
    </row>
    <row r="151" spans="21:25" ht="12.75">
      <c r="U151">
        <v>48</v>
      </c>
      <c r="V151" t="s">
        <v>269</v>
      </c>
      <c r="W151" t="s">
        <v>205</v>
      </c>
      <c r="Y151" t="s">
        <v>176</v>
      </c>
    </row>
    <row r="152" spans="21:25" ht="12.75">
      <c r="U152">
        <v>97</v>
      </c>
      <c r="V152" t="s">
        <v>269</v>
      </c>
      <c r="W152" t="s">
        <v>232</v>
      </c>
      <c r="Y152" t="s">
        <v>227</v>
      </c>
    </row>
    <row r="153" spans="21:25" ht="12.75">
      <c r="U153">
        <v>100</v>
      </c>
      <c r="V153" t="s">
        <v>269</v>
      </c>
      <c r="W153" t="s">
        <v>234</v>
      </c>
      <c r="Y153" t="s">
        <v>227</v>
      </c>
    </row>
    <row r="154" spans="21:25" ht="12.75">
      <c r="U154">
        <v>106</v>
      </c>
      <c r="V154" t="s">
        <v>269</v>
      </c>
      <c r="W154" t="s">
        <v>235</v>
      </c>
      <c r="Y154" t="s">
        <v>227</v>
      </c>
    </row>
    <row r="155" spans="21:25" ht="12.75">
      <c r="U155">
        <v>115</v>
      </c>
      <c r="V155" t="s">
        <v>270</v>
      </c>
      <c r="W155" t="s">
        <v>243</v>
      </c>
      <c r="Y155" t="s">
        <v>242</v>
      </c>
    </row>
    <row r="156" spans="21:25" ht="12.75">
      <c r="U156">
        <v>117</v>
      </c>
      <c r="V156" t="s">
        <v>270</v>
      </c>
      <c r="W156" t="s">
        <v>243</v>
      </c>
      <c r="Y156" t="s">
        <v>82</v>
      </c>
    </row>
    <row r="157" spans="21:25" ht="12.75">
      <c r="U157">
        <v>118</v>
      </c>
      <c r="V157" t="s">
        <v>270</v>
      </c>
      <c r="W157" t="s">
        <v>271</v>
      </c>
      <c r="Y157" t="s">
        <v>82</v>
      </c>
    </row>
    <row r="158" spans="21:25" ht="12.75">
      <c r="U158">
        <v>129</v>
      </c>
      <c r="V158" t="s">
        <v>270</v>
      </c>
      <c r="W158" t="s">
        <v>246</v>
      </c>
      <c r="Y158" t="s">
        <v>242</v>
      </c>
    </row>
    <row r="159" spans="21:25" ht="12.75">
      <c r="U159">
        <v>136</v>
      </c>
      <c r="V159" t="s">
        <v>270</v>
      </c>
      <c r="W159" t="s">
        <v>246</v>
      </c>
      <c r="Y159" t="s">
        <v>82</v>
      </c>
    </row>
    <row r="160" spans="21:25" ht="12.75">
      <c r="U160">
        <v>142</v>
      </c>
      <c r="V160" t="s">
        <v>270</v>
      </c>
      <c r="W160" t="s">
        <v>266</v>
      </c>
      <c r="Y160" t="s">
        <v>82</v>
      </c>
    </row>
    <row r="161" spans="21:25" ht="12.75">
      <c r="U161">
        <v>147</v>
      </c>
      <c r="V161" t="s">
        <v>270</v>
      </c>
      <c r="W161" t="s">
        <v>249</v>
      </c>
      <c r="Y161" t="s">
        <v>242</v>
      </c>
    </row>
    <row r="162" spans="21:25" ht="12.75">
      <c r="U162">
        <v>149</v>
      </c>
      <c r="V162" t="s">
        <v>270</v>
      </c>
      <c r="W162" t="s">
        <v>249</v>
      </c>
      <c r="Y162" t="s">
        <v>82</v>
      </c>
    </row>
    <row r="163" spans="21:25" ht="12.75">
      <c r="U163">
        <v>150</v>
      </c>
      <c r="V163" t="s">
        <v>270</v>
      </c>
      <c r="W163" t="s">
        <v>272</v>
      </c>
      <c r="Y163" t="s">
        <v>82</v>
      </c>
    </row>
    <row r="164" spans="21:25" ht="12.75">
      <c r="U164">
        <v>167</v>
      </c>
      <c r="V164" t="s">
        <v>270</v>
      </c>
      <c r="W164" t="s">
        <v>252</v>
      </c>
      <c r="Y164" t="s">
        <v>242</v>
      </c>
    </row>
    <row r="165" spans="21:25" ht="12.75">
      <c r="U165">
        <v>174</v>
      </c>
      <c r="V165" t="s">
        <v>270</v>
      </c>
      <c r="W165" t="s">
        <v>252</v>
      </c>
      <c r="Y165" t="s">
        <v>82</v>
      </c>
    </row>
    <row r="166" spans="21:25" ht="12.75">
      <c r="U166">
        <v>180</v>
      </c>
      <c r="V166" t="s">
        <v>270</v>
      </c>
      <c r="W166" t="s">
        <v>268</v>
      </c>
      <c r="Y166" t="s">
        <v>82</v>
      </c>
    </row>
    <row r="167" spans="21:25" ht="12.75">
      <c r="U167">
        <v>221</v>
      </c>
      <c r="V167" t="s">
        <v>270</v>
      </c>
      <c r="W167" t="s">
        <v>260</v>
      </c>
      <c r="Y167" t="s">
        <v>242</v>
      </c>
    </row>
    <row r="168" spans="21:25" ht="12.75">
      <c r="U168">
        <v>223</v>
      </c>
      <c r="V168" t="s">
        <v>270</v>
      </c>
      <c r="W168" t="s">
        <v>260</v>
      </c>
      <c r="Y168" t="s">
        <v>82</v>
      </c>
    </row>
    <row r="169" spans="21:25" ht="12.75">
      <c r="U169">
        <v>224</v>
      </c>
      <c r="V169" t="s">
        <v>270</v>
      </c>
      <c r="W169" t="s">
        <v>273</v>
      </c>
      <c r="Y169" t="s">
        <v>82</v>
      </c>
    </row>
    <row r="170" spans="21:25" ht="12.75">
      <c r="U170">
        <v>53</v>
      </c>
      <c r="V170" t="s">
        <v>274</v>
      </c>
      <c r="W170" t="s">
        <v>209</v>
      </c>
      <c r="Y170" t="s">
        <v>208</v>
      </c>
    </row>
    <row r="171" spans="21:25" ht="12.75">
      <c r="U171">
        <v>54</v>
      </c>
      <c r="V171" t="s">
        <v>274</v>
      </c>
      <c r="W171" t="s">
        <v>275</v>
      </c>
      <c r="Y171" t="s">
        <v>208</v>
      </c>
    </row>
    <row r="172" spans="21:25" ht="12.75">
      <c r="U172">
        <v>56</v>
      </c>
      <c r="V172" t="s">
        <v>274</v>
      </c>
      <c r="W172" t="s">
        <v>210</v>
      </c>
      <c r="Y172" t="s">
        <v>208</v>
      </c>
    </row>
    <row r="173" spans="21:25" ht="12.75">
      <c r="U173">
        <v>57</v>
      </c>
      <c r="V173" t="s">
        <v>274</v>
      </c>
      <c r="W173" t="s">
        <v>276</v>
      </c>
      <c r="Y173" t="s">
        <v>208</v>
      </c>
    </row>
    <row r="174" spans="21:25" ht="12.75">
      <c r="U174">
        <v>58</v>
      </c>
      <c r="V174" t="s">
        <v>274</v>
      </c>
      <c r="W174" t="s">
        <v>277</v>
      </c>
      <c r="Y174" t="s">
        <v>208</v>
      </c>
    </row>
    <row r="175" spans="21:25" ht="12.75">
      <c r="U175">
        <v>64</v>
      </c>
      <c r="V175" t="s">
        <v>274</v>
      </c>
      <c r="W175" t="s">
        <v>213</v>
      </c>
      <c r="Y175" t="s">
        <v>208</v>
      </c>
    </row>
    <row r="176" spans="21:25" ht="12.75">
      <c r="U176">
        <v>65</v>
      </c>
      <c r="V176" t="s">
        <v>274</v>
      </c>
      <c r="W176" t="s">
        <v>278</v>
      </c>
      <c r="Y176" t="s">
        <v>208</v>
      </c>
    </row>
    <row r="177" spans="21:25" ht="12.75">
      <c r="U177">
        <v>74</v>
      </c>
      <c r="V177" t="s">
        <v>274</v>
      </c>
      <c r="W177" t="s">
        <v>219</v>
      </c>
      <c r="Y177" t="s">
        <v>218</v>
      </c>
    </row>
    <row r="178" spans="21:25" ht="12.75">
      <c r="U178">
        <v>85</v>
      </c>
      <c r="V178" t="s">
        <v>274</v>
      </c>
      <c r="W178" t="s">
        <v>224</v>
      </c>
      <c r="Y178" t="s">
        <v>223</v>
      </c>
    </row>
    <row r="179" spans="21:25" ht="12.75">
      <c r="U179">
        <v>86</v>
      </c>
      <c r="V179" t="s">
        <v>274</v>
      </c>
      <c r="W179" t="s">
        <v>279</v>
      </c>
      <c r="Y179" t="s">
        <v>223</v>
      </c>
    </row>
    <row r="180" spans="21:25" ht="12.75">
      <c r="U180">
        <v>104</v>
      </c>
      <c r="V180" t="s">
        <v>274</v>
      </c>
      <c r="W180" t="s">
        <v>234</v>
      </c>
      <c r="Y180" t="s">
        <v>227</v>
      </c>
    </row>
    <row r="181" spans="21:25" ht="12.75">
      <c r="U181">
        <v>130</v>
      </c>
      <c r="V181" t="s">
        <v>274</v>
      </c>
      <c r="W181" t="s">
        <v>246</v>
      </c>
      <c r="Y181" t="s">
        <v>242</v>
      </c>
    </row>
    <row r="182" spans="21:25" ht="12.75">
      <c r="U182">
        <v>137</v>
      </c>
      <c r="V182" t="s">
        <v>274</v>
      </c>
      <c r="W182" t="s">
        <v>246</v>
      </c>
      <c r="Y182" t="s">
        <v>82</v>
      </c>
    </row>
    <row r="183" spans="21:25" ht="12.75">
      <c r="U183">
        <v>143</v>
      </c>
      <c r="V183" t="s">
        <v>274</v>
      </c>
      <c r="W183" t="s">
        <v>266</v>
      </c>
      <c r="Y183" t="s">
        <v>82</v>
      </c>
    </row>
    <row r="184" spans="21:25" ht="12.75">
      <c r="U184">
        <v>160</v>
      </c>
      <c r="V184" t="s">
        <v>274</v>
      </c>
      <c r="W184" t="s">
        <v>251</v>
      </c>
      <c r="Y184" t="s">
        <v>242</v>
      </c>
    </row>
    <row r="185" spans="21:25" ht="12.75">
      <c r="U185">
        <v>162</v>
      </c>
      <c r="V185" t="s">
        <v>274</v>
      </c>
      <c r="W185" t="s">
        <v>251</v>
      </c>
      <c r="Y185" t="s">
        <v>82</v>
      </c>
    </row>
    <row r="186" spans="21:25" ht="12.75">
      <c r="U186">
        <v>163</v>
      </c>
      <c r="V186" t="s">
        <v>274</v>
      </c>
      <c r="W186" t="s">
        <v>280</v>
      </c>
      <c r="Y186" t="s">
        <v>82</v>
      </c>
    </row>
    <row r="187" spans="21:25" ht="12.75">
      <c r="U187">
        <v>169</v>
      </c>
      <c r="V187" t="s">
        <v>274</v>
      </c>
      <c r="W187" t="s">
        <v>252</v>
      </c>
      <c r="Y187" t="s">
        <v>242</v>
      </c>
    </row>
    <row r="188" spans="21:25" ht="12.75">
      <c r="U188">
        <v>176</v>
      </c>
      <c r="V188" t="s">
        <v>274</v>
      </c>
      <c r="W188" t="s">
        <v>252</v>
      </c>
      <c r="Y188" t="s">
        <v>82</v>
      </c>
    </row>
    <row r="189" spans="21:25" ht="12.75">
      <c r="U189">
        <v>182</v>
      </c>
      <c r="V189" t="s">
        <v>274</v>
      </c>
      <c r="W189" t="s">
        <v>268</v>
      </c>
      <c r="Y189" t="s">
        <v>82</v>
      </c>
    </row>
    <row r="190" spans="21:25" ht="12.75">
      <c r="U190">
        <v>185</v>
      </c>
      <c r="V190" t="s">
        <v>274</v>
      </c>
      <c r="W190" t="s">
        <v>253</v>
      </c>
      <c r="Y190" t="s">
        <v>242</v>
      </c>
    </row>
    <row r="191" spans="21:25" ht="12.75">
      <c r="U191">
        <v>187</v>
      </c>
      <c r="V191" t="s">
        <v>274</v>
      </c>
      <c r="W191" t="s">
        <v>253</v>
      </c>
      <c r="Y191" t="s">
        <v>82</v>
      </c>
    </row>
    <row r="192" spans="21:25" ht="12.75">
      <c r="U192">
        <v>188</v>
      </c>
      <c r="V192" t="s">
        <v>274</v>
      </c>
      <c r="W192" t="s">
        <v>281</v>
      </c>
      <c r="Y192" t="s">
        <v>82</v>
      </c>
    </row>
    <row r="193" spans="21:25" ht="12.75">
      <c r="U193">
        <v>101</v>
      </c>
      <c r="V193" t="s">
        <v>282</v>
      </c>
      <c r="W193" t="s">
        <v>234</v>
      </c>
      <c r="Y193" t="s">
        <v>227</v>
      </c>
    </row>
    <row r="194" spans="21:25" ht="12.75">
      <c r="U194">
        <v>127</v>
      </c>
      <c r="V194" t="s">
        <v>283</v>
      </c>
      <c r="W194" t="s">
        <v>246</v>
      </c>
      <c r="Y194" t="s">
        <v>242</v>
      </c>
    </row>
    <row r="195" spans="21:25" ht="12.75">
      <c r="U195">
        <v>134</v>
      </c>
      <c r="V195" t="s">
        <v>283</v>
      </c>
      <c r="W195" t="s">
        <v>246</v>
      </c>
      <c r="Y195" t="s">
        <v>82</v>
      </c>
    </row>
    <row r="196" spans="21:25" ht="12.75">
      <c r="U196">
        <v>140</v>
      </c>
      <c r="V196" t="s">
        <v>283</v>
      </c>
      <c r="W196" t="s">
        <v>266</v>
      </c>
      <c r="Y196" t="s">
        <v>82</v>
      </c>
    </row>
    <row r="197" spans="21:25" ht="12.75">
      <c r="U197">
        <v>73</v>
      </c>
      <c r="V197" t="s">
        <v>284</v>
      </c>
      <c r="W197" t="s">
        <v>219</v>
      </c>
      <c r="Y197" t="s">
        <v>218</v>
      </c>
    </row>
    <row r="198" spans="21:25" ht="12.75">
      <c r="U198">
        <v>128</v>
      </c>
      <c r="V198" t="s">
        <v>284</v>
      </c>
      <c r="W198" t="s">
        <v>246</v>
      </c>
      <c r="Y198" t="s">
        <v>242</v>
      </c>
    </row>
    <row r="199" spans="21:25" ht="12.75">
      <c r="U199">
        <v>135</v>
      </c>
      <c r="V199" t="s">
        <v>284</v>
      </c>
      <c r="W199" t="s">
        <v>246</v>
      </c>
      <c r="Y199" t="s">
        <v>82</v>
      </c>
    </row>
    <row r="200" spans="21:25" ht="12.75">
      <c r="U200">
        <v>141</v>
      </c>
      <c r="V200" t="s">
        <v>284</v>
      </c>
      <c r="W200" t="s">
        <v>266</v>
      </c>
      <c r="Y200" t="s">
        <v>82</v>
      </c>
    </row>
    <row r="201" spans="21:25" ht="12.75">
      <c r="U201">
        <v>152</v>
      </c>
      <c r="V201" t="s">
        <v>284</v>
      </c>
      <c r="W201" t="s">
        <v>250</v>
      </c>
      <c r="Y201" t="s">
        <v>242</v>
      </c>
    </row>
    <row r="202" spans="21:25" ht="12.75">
      <c r="U202">
        <v>155</v>
      </c>
      <c r="V202" t="s">
        <v>284</v>
      </c>
      <c r="W202" t="s">
        <v>250</v>
      </c>
      <c r="Y202" t="s">
        <v>82</v>
      </c>
    </row>
    <row r="203" spans="21:25" ht="12.75">
      <c r="U203">
        <v>157</v>
      </c>
      <c r="V203" t="s">
        <v>284</v>
      </c>
      <c r="W203" t="s">
        <v>285</v>
      </c>
      <c r="Y203" t="s">
        <v>82</v>
      </c>
    </row>
    <row r="204" spans="21:25" ht="12.75">
      <c r="U204">
        <v>166</v>
      </c>
      <c r="V204" t="s">
        <v>284</v>
      </c>
      <c r="W204" t="s">
        <v>252</v>
      </c>
      <c r="Y204" t="s">
        <v>242</v>
      </c>
    </row>
    <row r="205" spans="21:25" ht="12.75">
      <c r="U205">
        <v>173</v>
      </c>
      <c r="V205" t="s">
        <v>284</v>
      </c>
      <c r="W205" t="s">
        <v>252</v>
      </c>
      <c r="Y205" t="s">
        <v>82</v>
      </c>
    </row>
    <row r="206" spans="21:25" ht="12.75">
      <c r="U206">
        <v>179</v>
      </c>
      <c r="V206" t="s">
        <v>284</v>
      </c>
      <c r="W206" t="s">
        <v>268</v>
      </c>
      <c r="Y206" t="s">
        <v>82</v>
      </c>
    </row>
    <row r="207" spans="21:25" ht="12.75">
      <c r="U207">
        <v>168</v>
      </c>
      <c r="V207" t="s">
        <v>286</v>
      </c>
      <c r="W207" t="s">
        <v>252</v>
      </c>
      <c r="Y207" t="s">
        <v>242</v>
      </c>
    </row>
    <row r="208" spans="21:25" ht="12.75">
      <c r="U208">
        <v>175</v>
      </c>
      <c r="V208" t="s">
        <v>286</v>
      </c>
      <c r="W208" t="s">
        <v>252</v>
      </c>
      <c r="Y208" t="s">
        <v>82</v>
      </c>
    </row>
    <row r="209" spans="21:25" ht="12.75">
      <c r="U209">
        <v>181</v>
      </c>
      <c r="V209" t="s">
        <v>286</v>
      </c>
      <c r="W209" t="s">
        <v>268</v>
      </c>
      <c r="Y209" t="s">
        <v>82</v>
      </c>
    </row>
    <row r="210" spans="21:25" ht="12.75">
      <c r="U210">
        <v>200</v>
      </c>
      <c r="V210" t="s">
        <v>286</v>
      </c>
      <c r="W210" t="s">
        <v>256</v>
      </c>
      <c r="Y210" t="s">
        <v>242</v>
      </c>
    </row>
    <row r="211" spans="21:25" ht="12.75">
      <c r="U211">
        <v>202</v>
      </c>
      <c r="V211" t="s">
        <v>286</v>
      </c>
      <c r="W211" t="s">
        <v>256</v>
      </c>
      <c r="Y211" t="s">
        <v>82</v>
      </c>
    </row>
    <row r="212" spans="21:25" ht="12.75">
      <c r="U212">
        <v>203</v>
      </c>
      <c r="V212" t="s">
        <v>286</v>
      </c>
      <c r="W212" t="s">
        <v>287</v>
      </c>
      <c r="Y212" t="s">
        <v>82</v>
      </c>
    </row>
    <row r="213" spans="21:25" ht="12.75">
      <c r="U213">
        <v>205</v>
      </c>
      <c r="V213" t="s">
        <v>286</v>
      </c>
      <c r="W213" t="s">
        <v>257</v>
      </c>
      <c r="Y213" t="s">
        <v>242</v>
      </c>
    </row>
    <row r="214" spans="21:25" ht="12.75">
      <c r="U214">
        <v>207</v>
      </c>
      <c r="V214" t="s">
        <v>286</v>
      </c>
      <c r="W214" t="s">
        <v>257</v>
      </c>
      <c r="Y214" t="s">
        <v>82</v>
      </c>
    </row>
    <row r="215" spans="21:25" ht="12.75">
      <c r="U215">
        <v>208</v>
      </c>
      <c r="V215" t="s">
        <v>286</v>
      </c>
      <c r="W215" t="s">
        <v>288</v>
      </c>
      <c r="Y215" t="s">
        <v>82</v>
      </c>
    </row>
    <row r="216" spans="21:25" ht="12.75">
      <c r="U216">
        <v>210</v>
      </c>
      <c r="V216" t="s">
        <v>286</v>
      </c>
      <c r="W216" t="s">
        <v>258</v>
      </c>
      <c r="Y216" t="s">
        <v>242</v>
      </c>
    </row>
    <row r="217" spans="21:25" ht="12.75">
      <c r="U217">
        <v>212</v>
      </c>
      <c r="V217" t="s">
        <v>286</v>
      </c>
      <c r="W217" t="s">
        <v>258</v>
      </c>
      <c r="Y217" t="s">
        <v>82</v>
      </c>
    </row>
    <row r="218" spans="21:25" ht="12.75">
      <c r="U218">
        <v>213</v>
      </c>
      <c r="V218" t="s">
        <v>286</v>
      </c>
      <c r="W218" t="s">
        <v>289</v>
      </c>
      <c r="Y218" t="s">
        <v>82</v>
      </c>
    </row>
    <row r="219" spans="21:25" ht="12.75">
      <c r="U219">
        <v>75</v>
      </c>
      <c r="V219" t="s">
        <v>290</v>
      </c>
      <c r="W219" t="s">
        <v>219</v>
      </c>
      <c r="Y219" t="s">
        <v>218</v>
      </c>
    </row>
    <row r="220" spans="21:25" ht="12.75">
      <c r="U220">
        <v>121</v>
      </c>
      <c r="V220" t="s">
        <v>290</v>
      </c>
      <c r="W220" t="s">
        <v>245</v>
      </c>
      <c r="Y220" t="s">
        <v>242</v>
      </c>
    </row>
    <row r="221" spans="21:25" ht="12.75">
      <c r="U221">
        <v>123</v>
      </c>
      <c r="V221" t="s">
        <v>290</v>
      </c>
      <c r="W221" t="s">
        <v>245</v>
      </c>
      <c r="Y221" t="s">
        <v>82</v>
      </c>
    </row>
    <row r="222" spans="21:25" ht="12.75">
      <c r="U222">
        <v>124</v>
      </c>
      <c r="V222" t="s">
        <v>290</v>
      </c>
      <c r="W222" t="s">
        <v>291</v>
      </c>
      <c r="Y222" t="s">
        <v>82</v>
      </c>
    </row>
    <row r="223" spans="21:25" ht="12.75">
      <c r="U223">
        <v>131</v>
      </c>
      <c r="V223" t="s">
        <v>290</v>
      </c>
      <c r="W223" t="s">
        <v>246</v>
      </c>
      <c r="Y223" t="s">
        <v>242</v>
      </c>
    </row>
    <row r="224" spans="21:25" ht="12.75">
      <c r="U224">
        <v>138</v>
      </c>
      <c r="V224" t="s">
        <v>290</v>
      </c>
      <c r="W224" t="s">
        <v>246</v>
      </c>
      <c r="Y224" t="s">
        <v>82</v>
      </c>
    </row>
    <row r="225" spans="21:25" ht="12.75">
      <c r="U225">
        <v>144</v>
      </c>
      <c r="V225" t="s">
        <v>290</v>
      </c>
      <c r="W225" t="s">
        <v>266</v>
      </c>
      <c r="Y225" t="s">
        <v>82</v>
      </c>
    </row>
    <row r="226" spans="21:25" ht="12.75">
      <c r="U226">
        <v>153</v>
      </c>
      <c r="V226" t="s">
        <v>290</v>
      </c>
      <c r="W226" t="s">
        <v>250</v>
      </c>
      <c r="Y226" t="s">
        <v>242</v>
      </c>
    </row>
    <row r="227" spans="21:25" ht="12.75">
      <c r="U227">
        <v>156</v>
      </c>
      <c r="V227" t="s">
        <v>290</v>
      </c>
      <c r="W227" t="s">
        <v>250</v>
      </c>
      <c r="Y227" t="s">
        <v>82</v>
      </c>
    </row>
    <row r="228" spans="21:25" ht="12.75">
      <c r="U228">
        <v>158</v>
      </c>
      <c r="V228" t="s">
        <v>290</v>
      </c>
      <c r="W228" t="s">
        <v>285</v>
      </c>
      <c r="Y228" t="s">
        <v>82</v>
      </c>
    </row>
    <row r="229" spans="21:25" ht="12.75">
      <c r="U229">
        <v>170</v>
      </c>
      <c r="V229" t="s">
        <v>290</v>
      </c>
      <c r="W229" t="s">
        <v>252</v>
      </c>
      <c r="Y229" t="s">
        <v>242</v>
      </c>
    </row>
    <row r="230" spans="21:25" ht="12.75">
      <c r="U230">
        <v>177</v>
      </c>
      <c r="V230" t="s">
        <v>290</v>
      </c>
      <c r="W230" t="s">
        <v>252</v>
      </c>
      <c r="Y230" t="s">
        <v>82</v>
      </c>
    </row>
    <row r="231" spans="21:25" ht="12.75">
      <c r="U231">
        <v>183</v>
      </c>
      <c r="V231" t="s">
        <v>290</v>
      </c>
      <c r="W231" t="s">
        <v>268</v>
      </c>
      <c r="Y231" t="s">
        <v>82</v>
      </c>
    </row>
    <row r="232" spans="21:25" ht="12.75">
      <c r="U232">
        <v>190</v>
      </c>
      <c r="V232" t="s">
        <v>290</v>
      </c>
      <c r="W232" t="s">
        <v>254</v>
      </c>
      <c r="Y232" t="s">
        <v>242</v>
      </c>
    </row>
    <row r="233" spans="21:25" ht="12.75">
      <c r="U233">
        <v>192</v>
      </c>
      <c r="V233" t="s">
        <v>290</v>
      </c>
      <c r="W233" t="s">
        <v>254</v>
      </c>
      <c r="Y233" t="s">
        <v>82</v>
      </c>
    </row>
    <row r="234" spans="21:25" ht="12.75">
      <c r="U234">
        <v>193</v>
      </c>
      <c r="V234" t="s">
        <v>290</v>
      </c>
      <c r="W234" t="s">
        <v>292</v>
      </c>
      <c r="Y234" t="s">
        <v>82</v>
      </c>
    </row>
    <row r="235" spans="21:25" ht="12.75">
      <c r="U235">
        <v>195</v>
      </c>
      <c r="V235" t="s">
        <v>290</v>
      </c>
      <c r="W235" t="s">
        <v>255</v>
      </c>
      <c r="Y235" t="s">
        <v>242</v>
      </c>
    </row>
    <row r="236" spans="21:25" ht="12.75">
      <c r="U236">
        <v>197</v>
      </c>
      <c r="V236" t="s">
        <v>290</v>
      </c>
      <c r="W236" t="s">
        <v>255</v>
      </c>
      <c r="Y236" t="s">
        <v>82</v>
      </c>
    </row>
    <row r="237" spans="21:25" ht="12.75">
      <c r="U237">
        <v>198</v>
      </c>
      <c r="V237" t="s">
        <v>290</v>
      </c>
      <c r="W237" t="s">
        <v>293</v>
      </c>
      <c r="Y237" t="s">
        <v>82</v>
      </c>
    </row>
    <row r="238" spans="21:25" ht="12.75">
      <c r="U238">
        <v>61</v>
      </c>
      <c r="V238" t="s">
        <v>294</v>
      </c>
      <c r="W238" t="s">
        <v>212</v>
      </c>
      <c r="Y238" t="s">
        <v>208</v>
      </c>
    </row>
    <row r="239" spans="21:25" ht="12.75">
      <c r="U239">
        <v>62</v>
      </c>
      <c r="V239" t="s">
        <v>294</v>
      </c>
      <c r="W239" t="s">
        <v>295</v>
      </c>
      <c r="Y239" t="s">
        <v>208</v>
      </c>
    </row>
    <row r="240" spans="21:25" ht="12.75">
      <c r="U240">
        <v>110</v>
      </c>
      <c r="V240" t="s">
        <v>294</v>
      </c>
      <c r="W240" t="s">
        <v>239</v>
      </c>
      <c r="Y240" t="s">
        <v>238</v>
      </c>
    </row>
    <row r="241" spans="21:25" ht="12.75">
      <c r="U241">
        <v>77</v>
      </c>
      <c r="V241" t="s">
        <v>296</v>
      </c>
      <c r="W241" t="s">
        <v>220</v>
      </c>
      <c r="Y241" t="s">
        <v>218</v>
      </c>
    </row>
    <row r="242" spans="21:25" ht="12.75">
      <c r="U242">
        <v>78</v>
      </c>
      <c r="V242" t="s">
        <v>297</v>
      </c>
      <c r="W242" t="s">
        <v>220</v>
      </c>
      <c r="Y242" t="s">
        <v>218</v>
      </c>
    </row>
    <row r="243" spans="21:25" ht="12.75">
      <c r="U243">
        <v>80</v>
      </c>
      <c r="V243" t="s">
        <v>298</v>
      </c>
      <c r="W243" t="s">
        <v>220</v>
      </c>
      <c r="Y243" t="s">
        <v>218</v>
      </c>
    </row>
    <row r="244" spans="21:25" ht="12.75">
      <c r="U244">
        <v>81</v>
      </c>
      <c r="V244" t="s">
        <v>299</v>
      </c>
      <c r="W244" t="s">
        <v>220</v>
      </c>
      <c r="Y244" t="s">
        <v>218</v>
      </c>
    </row>
    <row r="245" spans="21:25" ht="12.75">
      <c r="U245">
        <v>79</v>
      </c>
      <c r="V245" t="s">
        <v>300</v>
      </c>
      <c r="W245" t="s">
        <v>220</v>
      </c>
      <c r="Y245" t="s">
        <v>218</v>
      </c>
    </row>
    <row r="246" spans="21:25" ht="12.75">
      <c r="U246">
        <v>95</v>
      </c>
      <c r="V246" t="s">
        <v>301</v>
      </c>
      <c r="W246" t="s">
        <v>231</v>
      </c>
      <c r="Y246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Петровна</cp:lastModifiedBy>
  <cp:lastPrinted>2015-03-11T11:13:19Z</cp:lastPrinted>
  <dcterms:created xsi:type="dcterms:W3CDTF">2009-10-26T07:37:56Z</dcterms:created>
  <dcterms:modified xsi:type="dcterms:W3CDTF">2015-11-13T08:57:47Z</dcterms:modified>
  <cp:category/>
  <cp:version/>
  <cp:contentType/>
  <cp:contentStatus/>
</cp:coreProperties>
</file>